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84" windowHeight="8192" windowWidth="16384" xWindow="0" yWindow="0"/>
  </bookViews>
  <sheets>
    <sheet name="Data" sheetId="1" state="visible" r:id="rId2"/>
    <sheet name="Excluded Data" sheetId="2" state="visible" r:id="rId3"/>
    <sheet name="scratch space" sheetId="3" state="visible" r:id="rId4"/>
    <sheet name="unknowns" sheetId="4" state="visible" r:id="rId5"/>
    <sheet name="UCVA #1" sheetId="5" state="visible" r:id="rId6"/>
    <sheet name="Sheet2" sheetId="6" state="visible" r:id="rId7"/>
  </sheets>
  <definedNames>
    <definedName function="false" hidden="false" name="BCVA_12" vbProcedure="false">Data!$BH:$BH</definedName>
    <definedName function="false" hidden="false" name="BCVA_6" vbProcedure="false">Data!$AP:$AP</definedName>
    <definedName function="false" hidden="false" name="BCVA_PREOP" vbProcedure="false">Data!$W:$W</definedName>
    <definedName function="false" hidden="false" name="CYL_LAST" vbProcedure="false">Data!$CM:$CM</definedName>
    <definedName function="false" hidden="false" name="CYL_PREOP" vbProcedure="false">Data!$U:$U</definedName>
    <definedName function="false" hidden="false" name="FOLLOWUP_MONTHS" vbProcedure="false">Data!$CA:$CA</definedName>
    <definedName function="false" hidden="false" name="FU_6_AND_12" vbProcedure="false">Data!$BV:$BV</definedName>
    <definedName function="false" hidden="false" name="K1_12" vbProcedure="false">Data!$BN:$BN</definedName>
    <definedName function="false" hidden="false" name="LAST_CDVA" vbProcedure="false">Data!$CO:$CO</definedName>
    <definedName function="false" hidden="false" name="LAST_CHANGE_CDVA" vbProcedure="false">Data!$CL:$CL</definedName>
    <definedName function="false" hidden="false" name="LAST_SE_ERROR" vbProcedure="false">Data!$CH:$CH</definedName>
    <definedName function="false" hidden="false" name="LAST_UDVA_DIST" vbProcedure="false">Data!$CQ:$CQ</definedName>
    <definedName function="false" hidden="false" name="MISSING_PENT_12" vbProcedure="false">Data!$CS:$CS</definedName>
    <definedName function="false" hidden="false" name="MISSING_PENT_6" vbProcedure="false">Data!$CR:$CR</definedName>
    <definedName function="false" hidden="false" name="PREOP" vbProcedure="false">Data!$S:$S</definedName>
    <definedName function="false" hidden="false" name="PREOP_BCVA" vbProcedure="false">Data!$W:$W</definedName>
    <definedName function="false" hidden="false" name="PREOP_CDVA_IF_LAST_KNOWN" vbProcedure="false">Data!$CP:$CP</definedName>
    <definedName function="false" hidden="false" name="PREOP_PENTACAM_RV" vbProcedure="false">Data!$CV:$CV</definedName>
    <definedName function="false" hidden="false" name="REF_TARGET" vbProcedure="false">Data!$Q:$Q</definedName>
    <definedName function="false" hidden="false" name="REF_TARGET_IF_SE_KNOWN" vbProcedure="false">Data!$CK:$CK</definedName>
    <definedName function="false" hidden="false" name="SE_12" vbProcedure="false">Data!$BR:$BR</definedName>
    <definedName function="false" hidden="false" name="SE_12_IF_6_12" vbProcedure="false">Data!$BY:$BY</definedName>
    <definedName function="false" hidden="false" name="SE_6" vbProcedure="false">Data!$AZ:$AZ</definedName>
    <definedName function="false" hidden="false" name="SE_6_IF_6_12" vbProcedure="false">Data!$BX:$BX</definedName>
    <definedName function="false" hidden="false" name="SE_ERROR_12" vbProcedure="false">Data!$BS:$BS</definedName>
    <definedName function="false" hidden="false" name="SE_LAST_" vbProcedure="false">Data!$CG:$CG</definedName>
    <definedName function="false" hidden="false" name="SE_PREOP" vbProcedure="false">Data!$CF:$CF</definedName>
    <definedName function="false" hidden="false" name="SE_preop_IF_6_12" vbProcedure="false">Data!$BW:$BW</definedName>
    <definedName function="false" hidden="false" name="SK" vbProcedure="false">Data!$AH:$AH</definedName>
    <definedName function="false" hidden="false" name="SPH_12" vbProcedure="false">Data!$BE:$BE</definedName>
    <definedName function="false" hidden="false" name="SPH_6" vbProcedure="false">Data!$AM:$AM</definedName>
    <definedName function="false" hidden="false" name="SPH_PREOP" vbProcedure="false">Data!$T:$T</definedName>
    <definedName function="false" hidden="false" name="UDVA_12" vbProcedure="false">Data!$BD:$BD</definedName>
    <definedName function="false" hidden="false" name="UDVA_6" vbProcedure="false">Data!$AL:$AL</definedName>
    <definedName function="false" hidden="false" name="__shared_2_0_0" vbProcedure="false">IF(ISNUMBER(AW1),AW1,IF(ISNUMBER(A1),A1,""))</definedName>
    <definedName function="false" hidden="false" name="__shared_2_10_0" vbProcedure="false">IF(AND(ISNUMBER(A1),ISNUMBER(S1)),(S1-A1),"")</definedName>
    <definedName function="false" hidden="false" name="__shared_2_11_0" vbProcedure="false">IF(AND(ISNUMBER(T1), ISNUMBER(A1)), AVERAGE(T1,R1)-AVERAGE(A1,C1),"")</definedName>
    <definedName function="false" hidden="false" name="__shared_2_12_0" vbProcedure="false">IF(AND(ISNUMBER(AJ1), ISNUMBER(A1)), AVERAGE(AJ1,AL1)-AVERAGE(A1,C1),"")</definedName>
    <definedName function="false" hidden="false" name="__shared_2_13_0" vbProcedure="false">IF(ISNUMBER(B1),B1,IF(ISNUMBER(A1),A1,""))</definedName>
    <definedName function="false" hidden="false" name="__shared_2_14_0" vbProcedure="false">IF(AND(ISNUMBER(SPH_PREOP),ISNUMBER(SE_LAST_)),SPH_PREOP+CYL_PREOP/2,"")</definedName>
    <definedName function="false" hidden="false" name="__shared_2_15_0" vbProcedure="false">IF(ISNUMBER(SE_12),SE_12,IF(ISNUMBER(SE_6),SE_6,""))</definedName>
    <definedName function="false" hidden="false" name="__shared_2_16_0" vbProcedure="false">IF(AND(ISNUMBER(SE_LAST_),ISNUMBER(REF_TARGET)),SE_LAST_-REF_TARGET,"")</definedName>
    <definedName function="false" hidden="false" name="__shared_2_17_0" vbProcedure="false">IF(ISNUMBER(A1),IF(ISNUMBER(AK1),AK1-A1,IF(ISNUMBER(S1),S1-A1,"")),"")</definedName>
    <definedName function="false" hidden="false" name="__shared_2_18_0" vbProcedure="false">IF(ISNUMBER(A1),IF(ISNUMBER(T1),T1-A1,IF(ISNUMBER(AL1),AL1-A1,"")),"")</definedName>
    <definedName function="false" hidden="false" name="__shared_2_19_0" vbProcedure="false">IF(ISNUMBER(LAST_SE_ERROR),REF_TARGET,"")</definedName>
    <definedName function="false" hidden="false" name="__shared_2_1_0" vbProcedure="false">IF(AND(ISNUMBER(EP1),ISNUMBER(A1)),EP1-A1,"")</definedName>
    <definedName function="false" hidden="false" name="__shared_2_20_0" vbProcedure="false">IF(ISNUMBER(S1),S1,IF(ISNUMBER(A1),A1,""))</definedName>
    <definedName function="false" hidden="false" name="__shared_2_21_0" vbProcedure="false">IF(AND(ISNUMBER(BR1),ISNUMBER(A1)),BR1-A1,"")</definedName>
    <definedName function="false" hidden="false" name="__shared_2_22_0" vbProcedure="false">IF(ISNUMBER(BCVA_12),BCVA_12,IF(ISNUMBER(BCVA_6),BCVA_6,""))</definedName>
    <definedName function="false" hidden="false" name="__shared_2_23_0" vbProcedure="false">IF(AND(REF_TARGET&lt;=0,REF_TARGET&gt;-1),IF(ISNUMBER(UDVA_12),UDVA_12,IF(ISNUMBER(UDVA_6),UDVA_6,"")),"")</definedName>
    <definedName function="false" hidden="false" name="__shared_2_24_0" vbProcedure="false">IF(ISNUMBER(AW1),AW1,IF(ISNUMBER(A1),A1,""))</definedName>
    <definedName function="false" hidden="false" name="__shared_2_25_0" vbProcedure="false">IF(ISNUMBER(AW1),AW1,IF(ISNUMBER(A1),A1,""))</definedName>
    <definedName function="false" hidden="false" name="__shared_2_26_0" vbProcedure="false">IF(ISNUMBER(AW1),AW1,IF(ISNUMBER(A1),A1,""))</definedName>
    <definedName function="false" hidden="false" name="__shared_2_27_0" vbProcedure="false">IF(ISNUMBER(AW1),AW1,IF(ISNUMBER(A1),A1,""))</definedName>
    <definedName function="false" hidden="false" name="__shared_2_28_0" vbProcedure="false">IF(ISNUMBER(AW1),AW1,IF(ISNUMBER(A1),A1,""))</definedName>
    <definedName function="false" hidden="false" name="__shared_2_29_0" vbProcedure="false">IF(AND(ISNUMBER(EO1),ISNUMBER(A1)),EO1-A1,"")</definedName>
    <definedName function="false" hidden="false" name="__shared_2_2_0" vbProcedure="false">IF(ISNUMBER(A1),A1+0.5*B1,"")</definedName>
    <definedName function="false" hidden="false" name="__shared_2_30_0" vbProcedure="false">IF(AND(ISNUMBER(AW1),ISNUMBER(A1)),AW1-A1,"")</definedName>
    <definedName function="false" hidden="false" name="__shared_2_31_0" vbProcedure="false">IF(AND(ISNUMBER(AW1),ISNUMBER(A1)),AW1-A1,"")</definedName>
    <definedName function="false" hidden="false" name="__shared_2_32_0" vbProcedure="false">AW1-A1</definedName>
    <definedName function="false" hidden="false" name="__shared_2_33_0" vbProcedure="false">IF(AND(OR(ISNUMBER(AK1),ISNUMBER(S1)),ISNUMBER(A1)),-LOG(20/A1)--LOG(20/IF(ISNUMBER(AK1),AK1,S1)),"")</definedName>
    <definedName function="false" hidden="false" name="__shared_2_34_0" vbProcedure="false">IF(ISNUMBER(AW1),AW1,IF(ISNUMBER(A1),A1,""))</definedName>
    <definedName function="false" hidden="false" name="__shared_2_35_0" vbProcedure="false">IF(AND(ISNUMBER(EO1),ISNUMBER(A1)),EO1-A1,"")</definedName>
    <definedName function="false" hidden="false" name="__shared_2_3_0" vbProcedure="false">IF(ISNUMBER(AI1),IF(ISNUMBER(A1),AI1-A1,"MISSING"),"")</definedName>
    <definedName function="false" hidden="false" name="__shared_2_4_0" vbProcedure="false">IF(AND(ISNUMBER(S1),ISNUMBER(A1)),S1-A1,IF(ISNUMBER(S1),"MISSING",""))</definedName>
    <definedName function="false" hidden="false" name="__shared_2_5_0" vbProcedure="false">IF(ISNUMBER(A1),A1+0.5*B1,"")</definedName>
    <definedName function="false" hidden="false" name="__shared_2_6_0" vbProcedure="false">IF(A1,SE_PREOP,"")</definedName>
    <definedName function="false" hidden="false" name="__shared_2_7_0" vbProcedure="false">IF(FU_6_AND_12,SE_6,"")</definedName>
    <definedName function="false" hidden="false" name="__shared_2_8_0" vbProcedure="false">IF(FU_6_AND_12,SE_12,"")</definedName>
    <definedName function="false" hidden="false" name="__shared_2_9_0" vbProcedure="false">IF(A1&gt;0,A1/30,"")</definedName>
    <definedName function="false" hidden="false" localSheetId="0" name="Z_9D4EC4DC_E305_42C0_86D3_802895C39393_.wvu.Cols" vbProcedure="false">Data!$CI:$CJ,Data!$EQ:$HS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<sst xmlns="http://schemas.openxmlformats.org/spreadsheetml/2006/main" count="1673" uniqueCount="611">
  <si>
    <t>Date of surgery</t>
  </si>
  <si>
    <t>First Name</t>
  </si>
  <si>
    <t>Last Name</t>
  </si>
  <si>
    <t>Eye</t>
  </si>
  <si>
    <t>Age</t>
  </si>
  <si>
    <t>DOB</t>
  </si>
  <si>
    <t>Race</t>
  </si>
  <si>
    <t>Sex</t>
  </si>
  <si>
    <t>MI #</t>
  </si>
  <si>
    <t>Diagnosis</t>
  </si>
  <si>
    <t>PAST OCULAR MEDICAL HISTORY</t>
  </si>
  <si>
    <t>PAST MEDICAL HISTORY</t>
  </si>
  <si>
    <t>PAST OCULAR SURGERY</t>
  </si>
  <si>
    <t>Current Eye Medications</t>
  </si>
  <si>
    <t>Current Systemic Medications</t>
  </si>
  <si>
    <t>Documented Target Refraction</t>
  </si>
  <si>
    <t>Holladay II Target chosen</t>
  </si>
  <si>
    <t>IOL Model</t>
  </si>
  <si>
    <t>Preop Date</t>
  </si>
  <si>
    <t>presph</t>
  </si>
  <si>
    <t>precyl</t>
  </si>
  <si>
    <t>M axis</t>
  </si>
  <si>
    <t>PreBCVA</t>
  </si>
  <si>
    <t>preiop</t>
  </si>
  <si>
    <t>prepachy</t>
  </si>
  <si>
    <t>Axial Length</t>
  </si>
  <si>
    <t>Hor W-t-W</t>
  </si>
  <si>
    <t>Phakic Lens Thickness</t>
  </si>
  <si>
    <t>Phakic Anterior Chamber Depth</t>
  </si>
  <si>
    <t>K1</t>
  </si>
  <si>
    <t>K1a</t>
  </si>
  <si>
    <t>K2</t>
  </si>
  <si>
    <t>K2a</t>
  </si>
  <si>
    <t>SK (0=no, 1=yes, 2=yes w MMC)</t>
  </si>
  <si>
    <t>[Calc] Any SK</t>
  </si>
  <si>
    <t>Comments</t>
  </si>
  <si>
    <t>5mo-8 (?=no scheduled)</t>
  </si>
  <si>
    <t>uncorrected va (udva) 6</t>
  </si>
  <si>
    <t>sph6</t>
  </si>
  <si>
    <t>cyl6</t>
  </si>
  <si>
    <t>bcva6</t>
  </si>
  <si>
    <t>iop6</t>
  </si>
  <si>
    <t>pachy6</t>
  </si>
  <si>
    <t>ecd6</t>
  </si>
  <si>
    <t>Anterior Chamber Depth</t>
  </si>
  <si>
    <t>[Calc] Achieved SE 6</t>
  </si>
  <si>
    <t>[Calc] SE Error</t>
  </si>
  <si>
    <t>[Calc] Change in Pachy (Preop to 6)</t>
  </si>
  <si>
    <t>9-14 mos (?=no appt)</t>
  </si>
  <si>
    <t>uncorrected va (udva) 12</t>
  </si>
  <si>
    <t>12 mo M sph</t>
  </si>
  <si>
    <t>M cyl</t>
  </si>
  <si>
    <t>BCVA 12mo</t>
  </si>
  <si>
    <t>IOP</t>
  </si>
  <si>
    <t>Pachy 1 year</t>
  </si>
  <si>
    <t>ECC1 year</t>
  </si>
  <si>
    <t>[Calc] Achieved SE 12</t>
  </si>
  <si>
    <t>[Calc] SE Error 12</t>
  </si>
  <si>
    <t>[Calc] Change in Pachy (Preop to 12)</t>
  </si>
  <si>
    <t>[Calc] Followup @ 6 or 12</t>
  </si>
  <si>
    <t>[Calc] Followup @ 6 and 12</t>
  </si>
  <si>
    <t>[Calc] Preop SE if f/u @ 6 &amp; 12</t>
  </si>
  <si>
    <t>[Calc] 6 mo SE if f/u @ 6 &amp; 12</t>
  </si>
  <si>
    <t>[Calc] 12 mo SE if f/u @ 6 &amp; 12</t>
  </si>
  <si>
    <t>[Calc] Length of Followup (days)</t>
  </si>
  <si>
    <t>[Calc] Length of followup (months)</t>
  </si>
  <si>
    <t>[Calc] Difference 6 mo to 1 year Achieved SE</t>
  </si>
  <si>
    <t>[Calc] 6 month avg K - preop avg K</t>
  </si>
  <si>
    <t>[Calc] 12 month avg K - preop avg K</t>
  </si>
  <si>
    <t>[Calc] Last avg K - preop avg K</t>
  </si>
  <si>
    <t>[Calc] Preop SE</t>
  </si>
  <si>
    <t>[Calc] Last  SE</t>
  </si>
  <si>
    <t>[Calc] Last SE Error</t>
  </si>
  <si>
    <t>[Calc] Last Change in Pachy </t>
  </si>
  <si>
    <t>[Calc] Change in AL</t>
  </si>
  <si>
    <t>[Calc] Target Refraction if SE Error known</t>
  </si>
  <si>
    <t>[Calc] Change in Last CDVA</t>
  </si>
  <si>
    <t>[Calc] Last Cyl</t>
  </si>
  <si>
    <t>[Calc] Change in Cyl</t>
  </si>
  <si>
    <t>[Calc] Last CDVA</t>
  </si>
  <si>
    <t>[Calc] Preop CDVA if Last CDVA Known</t>
  </si>
  <si>
    <t>[Calc] Last UDVA - Distance Eyes Only</t>
  </si>
  <si>
    <t>[Calc] MISSING PENTACAM 6 mo DATA?</t>
  </si>
  <si>
    <t>[Calc] MISSING PENTACAM 12 mo DATA?</t>
  </si>
  <si>
    <t>[Calc] Missing all followup pentacam with known preop</t>
  </si>
  <si>
    <t>Preop Rh:</t>
  </si>
  <si>
    <t>Preop Rv:</t>
  </si>
  <si>
    <t>Preop Axis (flat):</t>
  </si>
  <si>
    <t>Preop Astig:</t>
  </si>
  <si>
    <t>Preop Ecc:</t>
  </si>
  <si>
    <t>Preop EccSph:</t>
  </si>
  <si>
    <t>Preop C.Height(Endo):</t>
  </si>
  <si>
    <t>Preop C.Height(Epi):</t>
  </si>
  <si>
    <t>Preop Pachy Apex:</t>
  </si>
  <si>
    <t>Preop Pachy Pupil:</t>
  </si>
  <si>
    <t>Preop Pachy Sup:</t>
  </si>
  <si>
    <t>Preop Pachy Inf:</t>
  </si>
  <si>
    <t>Preop Pachy Nas:</t>
  </si>
  <si>
    <t>Preop Pachy Tem:</t>
  </si>
  <si>
    <t>Preop Pachy Min:</t>
  </si>
  <si>
    <t>Preop PachyMinX:</t>
  </si>
  <si>
    <t>Preop PachyMinY:</t>
  </si>
  <si>
    <t>Preop Sag3mm:</t>
  </si>
  <si>
    <t>Preop Sag5mm:</t>
  </si>
  <si>
    <t>Preop Sag7mm:</t>
  </si>
  <si>
    <t>Preop Sag9mm:</t>
  </si>
  <si>
    <t>Preop Sag11mm:</t>
  </si>
  <si>
    <t>Preop Sag13mm:</t>
  </si>
  <si>
    <t>Preop Sag15mm:</t>
  </si>
  <si>
    <t>Preop KPD:</t>
  </si>
  <si>
    <t>Preop Post Sag3mm:</t>
  </si>
  <si>
    <t>Preop Post Sag5mm:</t>
  </si>
  <si>
    <t>Preop Post Sag7mm:</t>
  </si>
  <si>
    <t>Preop Post Sag9mm:</t>
  </si>
  <si>
    <t>Preop Post Sag11mm:</t>
  </si>
  <si>
    <t>Preop Post Sag13mm:</t>
  </si>
  <si>
    <t>Preop Post Sag15mm:</t>
  </si>
  <si>
    <t>Preop Post KPD:</t>
  </si>
  <si>
    <t>Preop K1 F (D):</t>
  </si>
  <si>
    <t>Preop K2 F (D):</t>
  </si>
  <si>
    <t>Preop Km F (mm):</t>
  </si>
  <si>
    <t>Preop Axis F (flat):</t>
  </si>
  <si>
    <t>Preop Astig F (D):</t>
  </si>
  <si>
    <t>Preop K1 B (D):</t>
  </si>
  <si>
    <t>Preop K2 B (D):</t>
  </si>
  <si>
    <t>Preop Km B (mm):</t>
  </si>
  <si>
    <t>Preop Axis B (flat):</t>
  </si>
  <si>
    <t>Preop Astig B (D):</t>
  </si>
  <si>
    <t>Preop C.Vol D 3mm:</t>
  </si>
  <si>
    <t>Preop C.Vol D 5mm:</t>
  </si>
  <si>
    <t>Preop C.Vol D 7mm:</t>
  </si>
  <si>
    <t>Preop C.Vol D 10mm:</t>
  </si>
  <si>
    <t>Preop ISV (Index Surface Variance)</t>
  </si>
  <si>
    <t>6mo Rh:</t>
  </si>
  <si>
    <t>6mo Rv:</t>
  </si>
  <si>
    <t>6mo Axis (flat):</t>
  </si>
  <si>
    <t>6mo Astig:</t>
  </si>
  <si>
    <t>6mo Ecc:</t>
  </si>
  <si>
    <t>6mo EccSph:</t>
  </si>
  <si>
    <t>6mo C.Height(Endo):</t>
  </si>
  <si>
    <t>6mo C.Height(Epi):</t>
  </si>
  <si>
    <t>6mo Pachy Apex:</t>
  </si>
  <si>
    <t>6mo Pachy Pupil:</t>
  </si>
  <si>
    <t>6mo Pachy Sup:</t>
  </si>
  <si>
    <t>6mo Pachy Inf:</t>
  </si>
  <si>
    <t>6mo Pachy Nas:</t>
  </si>
  <si>
    <t>6mo Pachy Tem:</t>
  </si>
  <si>
    <t>6mo Pachy Min:</t>
  </si>
  <si>
    <t>6mo PachyMinX:</t>
  </si>
  <si>
    <t>6mo PachyMinY:</t>
  </si>
  <si>
    <t>6mo Sag3mm:</t>
  </si>
  <si>
    <t>6mo Sag5mm:</t>
  </si>
  <si>
    <t>6mo Sag7mm:</t>
  </si>
  <si>
    <t>6mo Sag9mm:</t>
  </si>
  <si>
    <t>6mo Sag11mm:</t>
  </si>
  <si>
    <t>6mo Sag13mm:</t>
  </si>
  <si>
    <t>6mo Sag15mm:</t>
  </si>
  <si>
    <t>6mo KPD:</t>
  </si>
  <si>
    <t>6mo Post Sag3mm:</t>
  </si>
  <si>
    <t>6mo Post Sag5mm:</t>
  </si>
  <si>
    <t>6mo Post Sag7mm:</t>
  </si>
  <si>
    <t>6mo Post Sag9mm:</t>
  </si>
  <si>
    <t>6mo Post Sag11mm:</t>
  </si>
  <si>
    <t>6mo Post Sag13mm:</t>
  </si>
  <si>
    <t>6mo Post Sag15mm:</t>
  </si>
  <si>
    <t>6mo Post KPD:</t>
  </si>
  <si>
    <t>6 mo K1 F (D):</t>
  </si>
  <si>
    <t>6 mo K2 F (D):</t>
  </si>
  <si>
    <t>6 mo Km F (mm):</t>
  </si>
  <si>
    <t>6 mo Axis F (flat):</t>
  </si>
  <si>
    <t>6 mo Astig F (D):</t>
  </si>
  <si>
    <t>6 mo K1 B (D):</t>
  </si>
  <si>
    <t>6 mo K2 B (D):</t>
  </si>
  <si>
    <t>6 mo Km B (mm):</t>
  </si>
  <si>
    <t>6 mo Axis B (flat):</t>
  </si>
  <si>
    <t>6 mo Astig B (D):</t>
  </si>
  <si>
    <t>6 mo C.Vol D 3mm:</t>
  </si>
  <si>
    <t>6 mo C.Vol D 5mm:</t>
  </si>
  <si>
    <t>6 mo C.Vol D 7mm:</t>
  </si>
  <si>
    <t>6 mo C.Vol D 10mm:</t>
  </si>
  <si>
    <t>6 mo ISV (Index Surface Variance)</t>
  </si>
  <si>
    <t>12mo Rh:</t>
  </si>
  <si>
    <t>12mo Rv:</t>
  </si>
  <si>
    <t>12mo Axis (flat):</t>
  </si>
  <si>
    <t>12mo Astig:</t>
  </si>
  <si>
    <t>12mo Ecc:</t>
  </si>
  <si>
    <t>12mo EccSph:</t>
  </si>
  <si>
    <t>12mo C.Height(Endo):</t>
  </si>
  <si>
    <t>12mo C.Height(Epi):</t>
  </si>
  <si>
    <t>12mo Pachy Apex:</t>
  </si>
  <si>
    <t>12mo Pachy Pupil:</t>
  </si>
  <si>
    <t>12mo Pachy Sup:</t>
  </si>
  <si>
    <t>12mo Pachy Inf:</t>
  </si>
  <si>
    <t>12mo Pachy Nas:</t>
  </si>
  <si>
    <t>12mo Pachy Tem:</t>
  </si>
  <si>
    <t>12mo Pachy Min:</t>
  </si>
  <si>
    <t>12mo PachyMinX:</t>
  </si>
  <si>
    <t>12mo PachyMinY:</t>
  </si>
  <si>
    <t>12mo Sag3mm:</t>
  </si>
  <si>
    <t>12mo Sag5mm:</t>
  </si>
  <si>
    <t>12mo Sag7mm:</t>
  </si>
  <si>
    <t>12mo Sag9mm:</t>
  </si>
  <si>
    <t>12mo Sag11mm:</t>
  </si>
  <si>
    <t>12mo Sag13mm:</t>
  </si>
  <si>
    <t>12mo Sag15mm:</t>
  </si>
  <si>
    <t>12mo KPD:</t>
  </si>
  <si>
    <t>12mo Post Sag3mm:</t>
  </si>
  <si>
    <t>12mo Post Sag5mm:</t>
  </si>
  <si>
    <t>12mo Post Sag7mm:</t>
  </si>
  <si>
    <t>12mo Post Sag9mm:</t>
  </si>
  <si>
    <t>12mo Post Sag11mm:</t>
  </si>
  <si>
    <t>12mo Post Sag13mm:</t>
  </si>
  <si>
    <t>12mo Post Sag15mm:</t>
  </si>
  <si>
    <t>12mo Post KPD:</t>
  </si>
  <si>
    <t>12 mo K1 F (D):</t>
  </si>
  <si>
    <t>12 mo K2 F (D):</t>
  </si>
  <si>
    <t>12 mo Km F (mm):</t>
  </si>
  <si>
    <t>12 mo Axis F (flat):</t>
  </si>
  <si>
    <t>12 mo Astig F (D):</t>
  </si>
  <si>
    <t>12 mo K1 B (D):</t>
  </si>
  <si>
    <t>12 mo K2 B (D):</t>
  </si>
  <si>
    <t>12 mo Km B (mm):</t>
  </si>
  <si>
    <t>12 mo Axis B (flat):</t>
  </si>
  <si>
    <t>12 mo Astig B (D):</t>
  </si>
  <si>
    <t>12 mo C.Vol D 3mm:</t>
  </si>
  <si>
    <t>12 mo C.Vol D 5mm:</t>
  </si>
  <si>
    <t>12 mo C.Vol D 7mm:</t>
  </si>
  <si>
    <t>12 mo C.Vol D 10mm:</t>
  </si>
  <si>
    <t>12 mo ISV (Index Surface Variance)</t>
  </si>
  <si>
    <t>[Calc]  Last Rh:</t>
  </si>
  <si>
    <t>[Calc]  Last Rv:</t>
  </si>
  <si>
    <t>[Calc]  Last Axis (flat):</t>
  </si>
  <si>
    <t>[Calc]  Last Astig:</t>
  </si>
  <si>
    <t>[Calc]  Last Ecc:</t>
  </si>
  <si>
    <t>[Calc]  Last EccSph:</t>
  </si>
  <si>
    <t>[Calc]  Last C.Height(Endo):</t>
  </si>
  <si>
    <t>[Calc]  Last C.Height(Epi):</t>
  </si>
  <si>
    <t>[Calc]  Last Pachy Apex:</t>
  </si>
  <si>
    <t>[Calc]  Last Pachy Pupil:</t>
  </si>
  <si>
    <t>[Calc]  Last Pachy Sup:</t>
  </si>
  <si>
    <t>[Calc]  Last Pachy Inf:</t>
  </si>
  <si>
    <t>[Calc]  Last Pachy Nas:</t>
  </si>
  <si>
    <t>[Calc]  Last Pachy Tem:</t>
  </si>
  <si>
    <t>[Calc]  Last Pachy Min:</t>
  </si>
  <si>
    <t>[Calc]  Last PachyMinX:</t>
  </si>
  <si>
    <t>[Calc]  Last PachyMinY:</t>
  </si>
  <si>
    <t>[Calc]  Last Sag3mm:</t>
  </si>
  <si>
    <t>[Calc]  Last Sag5mm:</t>
  </si>
  <si>
    <t>[Calc]  Last Sag7mm:</t>
  </si>
  <si>
    <t>[Calc]  Last Sag9mm:</t>
  </si>
  <si>
    <t>[Calc]  Last Sag11mm:</t>
  </si>
  <si>
    <t>[Calc]  Last Sag13mm:</t>
  </si>
  <si>
    <t>[Calc]  Last Sag15mm:</t>
  </si>
  <si>
    <t>[Calc]  Last KPD:</t>
  </si>
  <si>
    <t>[Calc]  Last Post Sag3mm:</t>
  </si>
  <si>
    <t>[Calc]  Last Post Sag5mm:</t>
  </si>
  <si>
    <t>[Calc]  Last Post Sag7mm:</t>
  </si>
  <si>
    <t>[Calc]  Last Post Sag9mm:</t>
  </si>
  <si>
    <t>[Calc]  Last Post Sag11mm:</t>
  </si>
  <si>
    <t>[Calc]  Last Post Sag13mm:</t>
  </si>
  <si>
    <t>[Calc]  Last Post Sag15mm:</t>
  </si>
  <si>
    <t>[Calc]  Last Post KPD:</t>
  </si>
  <si>
    <t>[Calc]  Last K1 F (D):</t>
  </si>
  <si>
    <t>[Calc]  Last K2 F (D):</t>
  </si>
  <si>
    <t>[Calc]  Last Km F (mm):</t>
  </si>
  <si>
    <t>[Calc]  Last Axis F (flat):</t>
  </si>
  <si>
    <t>[Calc]  Last Astig F (D):</t>
  </si>
  <si>
    <t>[Calc]  Last K1 B (D):</t>
  </si>
  <si>
    <t>[Calc]  Last K2 B (D):</t>
  </si>
  <si>
    <t>[Calc]  Last Km B (mm):</t>
  </si>
  <si>
    <t>[Calc]  Last Axis B (flat):</t>
  </si>
  <si>
    <t>[Calc]  Last Astig B (D):</t>
  </si>
  <si>
    <t>[Calc]  Last C.Vol D 3mm:</t>
  </si>
  <si>
    <t>[Calc]  Last C.Vol D 5mm:</t>
  </si>
  <si>
    <t>[Calc]  Last C.Vol D 7mm:</t>
  </si>
  <si>
    <t>[Calc]  Last C.Vol D 10mm:</t>
  </si>
  <si>
    <t>[Calc]  Last ISV (Index Surface Variance)</t>
  </si>
  <si>
    <t>[Calc]  Delta Last Rh:</t>
  </si>
  <si>
    <t>[Calc]  Delta Last Rv:</t>
  </si>
  <si>
    <t>[Calc]  Delta Last Axis (flat):</t>
  </si>
  <si>
    <t>[Calc]  Delta Last Astig:</t>
  </si>
  <si>
    <t>[Calc]  Delta Last Ecc:</t>
  </si>
  <si>
    <t>[Calc]  Delta Last EccSph:</t>
  </si>
  <si>
    <t>[Calc]  Delta Last C.Height(Endo):</t>
  </si>
  <si>
    <t>[Calc]  Delta Last C.Height(Epi):</t>
  </si>
  <si>
    <t>[Calc]  Delta Last Pachy Apex:</t>
  </si>
  <si>
    <t>[Calc]  Delta Last Pachy Pupil:</t>
  </si>
  <si>
    <t>[Calc]  Delta Last Pachy Sup:</t>
  </si>
  <si>
    <t>[Calc]  Delta Last Pachy Inf:</t>
  </si>
  <si>
    <t>[Calc]  Delta Last Pachy Nas:</t>
  </si>
  <si>
    <t>[Calc]  Delta Last Pachy Tem:</t>
  </si>
  <si>
    <t>[Calc]  Delta Last Pachy Min:</t>
  </si>
  <si>
    <t>[Calc]  Delta Last PachyMinX:</t>
  </si>
  <si>
    <t>[Calc]  Delta Last PachyMinY:</t>
  </si>
  <si>
    <t>[Calc]  Delta Last Sag3mm:</t>
  </si>
  <si>
    <t>[Calc]  Delta Last Sag5mm:</t>
  </si>
  <si>
    <t>[Calc]  Delta Last Sag7mm:</t>
  </si>
  <si>
    <t>[Calc]  Delta Last Sag9mm:</t>
  </si>
  <si>
    <t>[Calc]  Delta Last Sag11mm:</t>
  </si>
  <si>
    <t>[Calc]  Delta Last Sag13mm:</t>
  </si>
  <si>
    <t>[Calc]  Delta Last Sag15mm:</t>
  </si>
  <si>
    <t>[Calc]  Delta Last KPD:</t>
  </si>
  <si>
    <t>[Calc]  Delta Last Post Sag3mm:</t>
  </si>
  <si>
    <t>[Calc]  Delta Last Post Sag5mm:</t>
  </si>
  <si>
    <t>[Calc]  Delta Last Post Sag7mm:</t>
  </si>
  <si>
    <t>[Calc]  Delta Last Post Sag9mm:</t>
  </si>
  <si>
    <t>[Calc]  Delta Last Post Sag11mm:</t>
  </si>
  <si>
    <t>[Calc]  Delta Last Post Sag13mm:</t>
  </si>
  <si>
    <t>[Calc]  Delta Last Post Sag15mm:</t>
  </si>
  <si>
    <t>[Calc]  Delta Last Post KPD:</t>
  </si>
  <si>
    <t>[Calc]  Delta K1 F (D):</t>
  </si>
  <si>
    <t>[Calc]  Delta K2 F (D):</t>
  </si>
  <si>
    <t>[Calc]  Delta Km F (mm):</t>
  </si>
  <si>
    <t>[Calc]  Delta Axis F (flat):</t>
  </si>
  <si>
    <t>[Calc]  Delta Astig F (D):</t>
  </si>
  <si>
    <t>[Calc]  Delta K1 B (D):</t>
  </si>
  <si>
    <t>[Calc]  Delta K2 B (D):</t>
  </si>
  <si>
    <t>[Calc]  Delta Km B (mm):</t>
  </si>
  <si>
    <t>[Calc]  Delta Axis B (flat):</t>
  </si>
  <si>
    <t>[Calc]  Delta Astig B (D):</t>
  </si>
  <si>
    <t>[Calc]  Delta C.Vol D 3mm:</t>
  </si>
  <si>
    <t>[Calc]  Delta C.Vol D 5mm:</t>
  </si>
  <si>
    <t>[Calc]  Delta C.Vol D 7mm:</t>
  </si>
  <si>
    <t>[Calc]  Delta C.Vol D 10mm:</t>
  </si>
  <si>
    <t>[Calc]  Delta ISV (Index Surface Variance)</t>
  </si>
  <si>
    <t>[Calc]  6 vs 12 m K1 F</t>
  </si>
  <si>
    <t>[Calc]  6 vs 12 m K2 F</t>
  </si>
  <si>
    <t>[Calc]  6 vs 12 m K1 B</t>
  </si>
  <si>
    <t>[Calc]  6 vs 12 m K2 B</t>
  </si>
  <si>
    <t>Nurra</t>
  </si>
  <si>
    <t>Noval </t>
  </si>
  <si>
    <t>OS</t>
  </si>
  <si>
    <t>H</t>
  </si>
  <si>
    <t>F</t>
  </si>
  <si>
    <t>SOFTEC HD</t>
  </si>
  <si>
    <t>irregular Ks and synechialysis</t>
  </si>
  <si>
    <t>? As of 2/6/14</t>
  </si>
  <si>
    <t>Diana</t>
  </si>
  <si>
    <t>Traycoff</t>
  </si>
  <si>
    <t>OD</t>
  </si>
  <si>
    <t>W</t>
  </si>
  <si>
    <t>Vergene</t>
  </si>
  <si>
    <t>Miller</t>
  </si>
  <si>
    <t>Regina</t>
  </si>
  <si>
    <t>Dowell </t>
  </si>
  <si>
    <t>Astigmatism management</t>
  </si>
  <si>
    <t>Dorothy</t>
  </si>
  <si>
    <t>Krueger</t>
  </si>
  <si>
    <t>Carole</t>
  </si>
  <si>
    <t>Robbins </t>
  </si>
  <si>
    <t>?</t>
  </si>
  <si>
    <t>Sabine</t>
  </si>
  <si>
    <t>Chrisman</t>
  </si>
  <si>
    <t>Shelley</t>
  </si>
  <si>
    <t>Schroen </t>
  </si>
  <si>
    <t>Robbins</t>
  </si>
  <si>
    <t>Kenneth</t>
  </si>
  <si>
    <t>Frazier</t>
  </si>
  <si>
    <t>M</t>
  </si>
  <si>
    <t>Joni</t>
  </si>
  <si>
    <t>Winkler</t>
  </si>
  <si>
    <t>Fuch's, VKH, posterior synechiae,h/o K ulcer</t>
  </si>
  <si>
    <t>Candace</t>
  </si>
  <si>
    <t>Dittenber</t>
  </si>
  <si>
    <t>Fuch's</t>
  </si>
  <si>
    <t>Phillip</t>
  </si>
  <si>
    <t>Michael (2)</t>
  </si>
  <si>
    <t>Patricia</t>
  </si>
  <si>
    <t>Callis</t>
  </si>
  <si>
    <t>Gardner</t>
  </si>
  <si>
    <t>Hoffman</t>
  </si>
  <si>
    <t>missed</t>
  </si>
  <si>
    <t>Traycoff </t>
  </si>
  <si>
    <t>Not Taken</t>
  </si>
  <si>
    <t>Not taken</t>
  </si>
  <si>
    <t>Frances</t>
  </si>
  <si>
    <t>Dager (2)</t>
  </si>
  <si>
    <t>Shirley</t>
  </si>
  <si>
    <t>Gates </t>
  </si>
  <si>
    <t>Tharp </t>
  </si>
  <si>
    <t>Olga</t>
  </si>
  <si>
    <t>Matteson </t>
  </si>
  <si>
    <t>Norris</t>
  </si>
  <si>
    <t>Bassett</t>
  </si>
  <si>
    <t>Davanzo </t>
  </si>
  <si>
    <t>Rosemary</t>
  </si>
  <si>
    <t>Bilicki</t>
  </si>
  <si>
    <t>Ronald</t>
  </si>
  <si>
    <t>Rich </t>
  </si>
  <si>
    <t>Stephen</t>
  </si>
  <si>
    <t>Salay </t>
  </si>
  <si>
    <t>Kurtis</t>
  </si>
  <si>
    <t>Lucius</t>
  </si>
  <si>
    <t>May</t>
  </si>
  <si>
    <t>Ehresman</t>
  </si>
  <si>
    <t>Jane</t>
  </si>
  <si>
    <t>McIntosh</t>
  </si>
  <si>
    <t>Maripat</t>
  </si>
  <si>
    <t>Vaughn</t>
  </si>
  <si>
    <t>Smith</t>
  </si>
  <si>
    <t>Joyce J</t>
  </si>
  <si>
    <t>Johnson</t>
  </si>
  <si>
    <t>Dager (1)</t>
  </si>
  <si>
    <t>Thelma L</t>
  </si>
  <si>
    <t>Blake</t>
  </si>
  <si>
    <t>Barbara</t>
  </si>
  <si>
    <t>Tanaka</t>
  </si>
  <si>
    <t>SN6AT6</t>
  </si>
  <si>
    <t>Theodore </t>
  </si>
  <si>
    <t>Jones</t>
  </si>
  <si>
    <t>Loretta </t>
  </si>
  <si>
    <t>Crupi </t>
  </si>
  <si>
    <t>SN6AT4</t>
  </si>
  <si>
    <t>Elaine</t>
  </si>
  <si>
    <t>Esther B</t>
  </si>
  <si>
    <t>Charles</t>
  </si>
  <si>
    <t>Preston</t>
  </si>
  <si>
    <t>Theo </t>
  </si>
  <si>
    <t>Lenderman</t>
  </si>
  <si>
    <t>Thomas A.</t>
  </si>
  <si>
    <t>Smith </t>
  </si>
  <si>
    <t>Michael</t>
  </si>
  <si>
    <t>Barrett </t>
  </si>
  <si>
    <t>Stephen R</t>
  </si>
  <si>
    <t>Carlson</t>
  </si>
  <si>
    <t>Jimmy</t>
  </si>
  <si>
    <t>Harston</t>
  </si>
  <si>
    <t>Dan</t>
  </si>
  <si>
    <t>Pucher</t>
  </si>
  <si>
    <t>Lauren</t>
  </si>
  <si>
    <t>Robel</t>
  </si>
  <si>
    <t>no prepachy close to when Ks were done (cct 568  3 months prior)</t>
  </si>
  <si>
    <t>Carlson </t>
  </si>
  <si>
    <t>Robert</t>
  </si>
  <si>
    <t>Rains</t>
  </si>
  <si>
    <t>Catherine</t>
  </si>
  <si>
    <t>Gibson</t>
  </si>
  <si>
    <t>Leota</t>
  </si>
  <si>
    <t>Carroll </t>
  </si>
  <si>
    <t>Sue </t>
  </si>
  <si>
    <t>Keesling</t>
  </si>
  <si>
    <t>Patricia A</t>
  </si>
  <si>
    <t>Ball</t>
  </si>
  <si>
    <t>Donna</t>
  </si>
  <si>
    <t>Phelps</t>
  </si>
  <si>
    <t>SN6AT5</t>
  </si>
  <si>
    <t>Matteson</t>
  </si>
  <si>
    <t>Jean</t>
  </si>
  <si>
    <t>Dilley</t>
  </si>
  <si>
    <t>Bneta</t>
  </si>
  <si>
    <t>Davido </t>
  </si>
  <si>
    <t>Sean</t>
  </si>
  <si>
    <t>Beeny</t>
  </si>
  <si>
    <t>Kelly</t>
  </si>
  <si>
    <t>Schnick</t>
  </si>
  <si>
    <t>used old Ks</t>
  </si>
  <si>
    <t>Janet</t>
  </si>
  <si>
    <t>Homann</t>
  </si>
  <si>
    <t>Carol</t>
  </si>
  <si>
    <t>Schlater </t>
  </si>
  <si>
    <t>Davido</t>
  </si>
  <si>
    <t>Nancy</t>
  </si>
  <si>
    <t>Benson</t>
  </si>
  <si>
    <t>Richard J</t>
  </si>
  <si>
    <t>Webster</t>
  </si>
  <si>
    <t>Woods </t>
  </si>
  <si>
    <t>Rimstidt</t>
  </si>
  <si>
    <t>Robin</t>
  </si>
  <si>
    <t>Nichols</t>
  </si>
  <si>
    <t>B</t>
  </si>
  <si>
    <t>Mary </t>
  </si>
  <si>
    <t>Nestor</t>
  </si>
  <si>
    <t>Anna</t>
  </si>
  <si>
    <t>Brunswick</t>
  </si>
  <si>
    <t>Rebecca</t>
  </si>
  <si>
    <t>Demaggio </t>
  </si>
  <si>
    <t>Annette</t>
  </si>
  <si>
    <t>Lucas</t>
  </si>
  <si>
    <t>Ames </t>
  </si>
  <si>
    <t>Paridokht</t>
  </si>
  <si>
    <t>Mirian</t>
  </si>
  <si>
    <t>also synechialysis</t>
  </si>
  <si>
    <t>Otis</t>
  </si>
  <si>
    <t>Harrison</t>
  </si>
  <si>
    <t>Michael </t>
  </si>
  <si>
    <t>Gary R</t>
  </si>
  <si>
    <t>Matthews</t>
  </si>
  <si>
    <t>Fuch's, ABMD, amblyopia</t>
  </si>
  <si>
    <t>Mary</t>
  </si>
  <si>
    <t>Castelnovo</t>
  </si>
  <si>
    <t>Mary D</t>
  </si>
  <si>
    <t>Moore</t>
  </si>
  <si>
    <t>Uma</t>
  </si>
  <si>
    <t>Katiyar</t>
  </si>
  <si>
    <t>I</t>
  </si>
  <si>
    <t>*** IOL EXCHANGE 10/29/12 FOR MRx +3.50 (20/30); left for India after IOL exchange;  -1.00  +1.00  x 020 = 20/30 POW #1 s/p IOL exchange to Softec +23.75 </t>
  </si>
  <si>
    <t>Judith  </t>
  </si>
  <si>
    <t>Whitfield</t>
  </si>
  <si>
    <t>PBK</t>
  </si>
  <si>
    <t>Jeffrey K</t>
  </si>
  <si>
    <t>Griffin </t>
  </si>
  <si>
    <t>Lois</t>
  </si>
  <si>
    <t>Weissberg </t>
  </si>
  <si>
    <t>Ann</t>
  </si>
  <si>
    <t>Hubbard (2)</t>
  </si>
  <si>
    <t>LRI</t>
  </si>
  <si>
    <t>Marilyn</t>
  </si>
  <si>
    <t>Emilsson</t>
  </si>
  <si>
    <t>Diane</t>
  </si>
  <si>
    <t>Meess</t>
  </si>
  <si>
    <t>Elsie</t>
  </si>
  <si>
    <t>Brownfield</t>
  </si>
  <si>
    <t>Larry</t>
  </si>
  <si>
    <t>Barber </t>
  </si>
  <si>
    <t>Jill</t>
  </si>
  <si>
    <t>Pykosz</t>
  </si>
  <si>
    <t>Judy A</t>
  </si>
  <si>
    <t>Bell Jurak (2)</t>
  </si>
  <si>
    <t>Harold</t>
  </si>
  <si>
    <t>Demaree</t>
  </si>
  <si>
    <t>William</t>
  </si>
  <si>
    <t>Goolsby</t>
  </si>
  <si>
    <t>Janice  </t>
  </si>
  <si>
    <t>Swanson</t>
  </si>
  <si>
    <t>Robertyne</t>
  </si>
  <si>
    <t>Agee</t>
  </si>
  <si>
    <t>Richard</t>
  </si>
  <si>
    <t>Schurr</t>
  </si>
  <si>
    <t>Beverly</t>
  </si>
  <si>
    <t>Headley</t>
  </si>
  <si>
    <t>Georgia</t>
  </si>
  <si>
    <t>Douglass</t>
  </si>
  <si>
    <t>Doris</t>
  </si>
  <si>
    <t>Boulrece</t>
  </si>
  <si>
    <t>Machelle</t>
  </si>
  <si>
    <t>Dawn</t>
  </si>
  <si>
    <t>Jeanie</t>
  </si>
  <si>
    <t>Ford</t>
  </si>
  <si>
    <t>Katia</t>
  </si>
  <si>
    <t>Goffin</t>
  </si>
  <si>
    <t>Dorothy M</t>
  </si>
  <si>
    <t>Owen</t>
  </si>
  <si>
    <t>not taken</t>
  </si>
  <si>
    <t>Owen </t>
  </si>
  <si>
    <t>Nick</t>
  </si>
  <si>
    <t>Olmos Lau</t>
  </si>
  <si>
    <t>Charles R</t>
  </si>
  <si>
    <t>Jackson</t>
  </si>
  <si>
    <t>William H</t>
  </si>
  <si>
    <t>Oconnor</t>
  </si>
  <si>
    <t>Don </t>
  </si>
  <si>
    <t>Decamp</t>
  </si>
  <si>
    <t>Carleen</t>
  </si>
  <si>
    <t>Bartlett</t>
  </si>
  <si>
    <t>Worchuck</t>
  </si>
  <si>
    <t>Hyder</t>
  </si>
  <si>
    <t>Preop</t>
  </si>
  <si>
    <t>6mo-8</t>
  </si>
  <si>
    <t>9-14 mos</t>
  </si>
  <si>
    <t>ECD 1 year</t>
  </si>
  <si>
    <t>[Calc] Last Achieved SE</t>
  </si>
  <si>
    <t>Bonnie</t>
  </si>
  <si>
    <t>Barnes</t>
  </si>
  <si>
    <t>EXCLUDE: KCN</t>
  </si>
  <si>
    <t>Suzanna</t>
  </si>
  <si>
    <t>Jamison</t>
  </si>
  <si>
    <t>EXCLUDE; PRIOR REFRACTIVE SURGERY</t>
  </si>
  <si>
    <t>Antionette</t>
  </si>
  <si>
    <t>Alexander </t>
  </si>
  <si>
    <t>EXCLUDE: LASIK</t>
  </si>
  <si>
    <t>Vincent</t>
  </si>
  <si>
    <t>Eubanks</t>
  </si>
  <si>
    <t>s/p LASIK OU</t>
  </si>
  <si>
    <t>no appt</t>
  </si>
  <si>
    <t>Julie</t>
  </si>
  <si>
    <t>Soules</t>
  </si>
  <si>
    <t>EXCLUDE: post-LASIK ectasia</t>
  </si>
  <si>
    <t>Barry</t>
  </si>
  <si>
    <t>Leming</t>
  </si>
  <si>
    <t>EXCLUDE: prior phakic IOL** PBK (phakic IOL 2012, removal OS 2010) -- EXCLUDE?</t>
  </si>
  <si>
    <t>David</t>
  </si>
  <si>
    <t>Andrews</t>
  </si>
  <si>
    <t>Antoinette</t>
  </si>
  <si>
    <t>last pachy prior to sx 5 months earlier</t>
  </si>
  <si>
    <t>Nicole</t>
  </si>
  <si>
    <t>Day </t>
  </si>
  <si>
    <t>*atypical fuch's - onset in 20s*</t>
  </si>
  <si>
    <t>[Calc] Error in SE (last achieved vs target)</t>
  </si>
  <si>
    <t>posterior curvature</t>
  </si>
  <si>
    <t>?SK</t>
  </si>
  <si>
    <t>ELP - stnd ce/iol values</t>
  </si>
  <si>
    <t>dry eye measures -- q value from pentacam?</t>
  </si>
  <si>
    <t>could look at CorneaDens.CSV for dens avg</t>
  </si>
  <si>
    <t>Convert snellen to logmar</t>
  </si>
  <si>
    <t>"-LOG(20/snellen_acuity)"</t>
  </si>
  <si>
    <t>Convert logmar to snellen</t>
  </si>
  <si>
    <t>"20/10^(-logMar)</t>
  </si>
  <si>
    <t>Lines of acuity difference</t>
  </si>
  <si>
    <t>"-LOG(20/snellen_acuity_1) - -LOG(20/snellen_acuity_2)"</t>
  </si>
  <si>
    <t>Not blank in COUNTIF</t>
  </si>
  <si>
    <t>""&lt;&gt;"&amp;"*""</t>
  </si>
  <si>
    <t>Uncorrected Visual Acuity</t>
  </si>
  <si>
    <t>25 -1</t>
  </si>
  <si>
    <t>30 -1</t>
  </si>
  <si>
    <t>20 -1</t>
  </si>
  <si>
    <t>40 -2</t>
  </si>
  <si>
    <t>40 -1</t>
  </si>
  <si>
    <t>100 +1</t>
  </si>
  <si>
    <t>30 -2</t>
  </si>
  <si>
    <t>50 -2</t>
  </si>
  <si>
    <t>40 +2</t>
  </si>
</sst>
</file>

<file path=xl/styles.xml><?xml version="1.0" encoding="utf-8"?>
<styleSheet xmlns="http://schemas.openxmlformats.org/spreadsheetml/2006/main">
  <numFmts count="10">
    <numFmt formatCode="GENERAL" numFmtId="164"/>
    <numFmt formatCode="0%" numFmtId="165"/>
    <numFmt formatCode="M/D/YYYY" numFmtId="166"/>
    <numFmt formatCode="0" numFmtId="167"/>
    <numFmt formatCode="\+0.00;\-0.00;0;@" numFmtId="168"/>
    <numFmt formatCode="000" numFmtId="169"/>
    <numFmt formatCode="0.00" numFmtId="170"/>
    <numFmt formatCode="0.0" numFmtId="171"/>
    <numFmt formatCode="&quot;TRUE&quot;;&quot;TRUE&quot;;&quot;FALSE&quot;" numFmtId="172"/>
    <numFmt formatCode="GENERAL" numFmtId="173"/>
  </numFmts>
  <fonts count="3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0"/>
      <name val="Arial"/>
      <family val="2"/>
    </font>
    <font>
      <b val="true"/>
      <sz val="10"/>
      <color rgb="FF333333"/>
      <name val="Arial"/>
      <family val="2"/>
    </font>
    <font>
      <sz val="6"/>
      <color rgb="FF000000"/>
      <name val="Arial"/>
      <family val="2"/>
    </font>
    <font>
      <b val="true"/>
      <sz val="10"/>
      <color rgb="FFFF0000"/>
      <name val="Arial"/>
      <family val="2"/>
    </font>
    <font>
      <sz val="10"/>
      <color rgb="FF800080"/>
      <name val="Arial"/>
      <family val="2"/>
    </font>
    <font>
      <sz val="6"/>
      <name val="Arial"/>
      <family val="2"/>
    </font>
    <font>
      <sz val="10"/>
      <color rgb="FF7030A0"/>
      <name val="Arial"/>
      <family val="2"/>
    </font>
    <font>
      <sz val="10"/>
      <color rgb="FF0000FF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D99694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C7CE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D99694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C0006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878787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EBF1DE"/>
      </patternFill>
    </fill>
    <fill>
      <patternFill patternType="solid">
        <fgColor rgb="FFFFFFFF"/>
        <bgColor rgb="FFFFFFCC"/>
      </patternFill>
    </fill>
    <fill>
      <patternFill patternType="solid">
        <fgColor rgb="FFD99694"/>
        <bgColor rgb="FFFF8080"/>
      </patternFill>
    </fill>
  </fills>
  <borders count="25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/>
      <right/>
      <top/>
      <bottom style="thick">
        <color rgb="FF333399"/>
      </bottom>
      <diagonal/>
    </border>
    <border diagonalDown="false" diagonalUp="false">
      <left/>
      <right/>
      <top/>
      <bottom style="thick">
        <color rgb="FFC0C0C0"/>
      </bottom>
      <diagonal/>
    </border>
    <border diagonalDown="false" diagonalUp="false">
      <left/>
      <right/>
      <top/>
      <bottom style="medium">
        <color rgb="FF0066CC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3399"/>
      </top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Down="false" diagonalUp="false"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dashed"/>
      <top/>
      <bottom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dashed"/>
      <top style="thin"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 diagonalDown="false" diagonalUp="false">
      <left/>
      <right style="medium">
        <color rgb="FFC0C0C0"/>
      </right>
      <top/>
      <bottom style="medium">
        <color rgb="FFC0C0C0"/>
      </bottom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false" diagonalUp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false" diagonalUp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Down="false" diagonalUp="false">
      <left/>
      <right style="medium">
        <color rgb="FFCCCCCC"/>
      </right>
      <top/>
      <bottom style="medium">
        <color rgb="FFCCCCCC"/>
      </bottom>
      <diagonal/>
    </border>
  </borders>
  <cellStyleXfs count="6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4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5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6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7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8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4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9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1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1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11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0" fontId="12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0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7" fontId="1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2" fontId="1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2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0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20" numFmtId="164">
      <alignment horizontal="general" indent="0" shrinkToFit="false" textRotation="0" vertical="bottom" wrapText="false"/>
      <protection hidden="false" locked="true"/>
    </xf>
  </cellStyleXfs>
  <cellXfs count="14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24" fontId="22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1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1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9" fillId="0" fontId="23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0" fillId="0" fontId="23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25" fontId="24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9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4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69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4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9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1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2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3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4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4" fontId="22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0" fontId="23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0" fillId="0" fontId="23" numFmtId="164" xfId="0">
      <alignment horizontal="left" indent="0" shrinkToFit="false" textRotation="0" vertical="bottom" wrapText="tru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25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70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71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72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5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5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0" fontId="2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27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6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7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8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6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9" fillId="0" fontId="2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0" fillId="0" fontId="26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8" fillId="25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2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26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2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24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3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8" fillId="0" fontId="2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9" fillId="0" fontId="2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0" fontId="2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0" fontId="2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26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26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9" fontId="21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9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8" fillId="0" fontId="26" numFmtId="164" xfId="0">
      <alignment horizontal="left" indent="0" shrinkToFit="false" textRotation="0" vertical="bottom" wrapText="tru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4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70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4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70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4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70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20" fontId="0" numFmtId="167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73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1" fillId="0" fontId="3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2" fillId="0" fontId="3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3" fillId="0" fontId="30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4" fillId="0" fontId="30" numFmtId="166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4" fillId="0" fontId="3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4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1" fillId="0" fontId="30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2" fillId="0" fontId="30" numFmtId="166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2" fillId="0" fontId="0" numFmtId="164" xfId="0">
      <alignment horizontal="general" indent="0" shrinkToFit="false" textRotation="0" vertical="bottom" wrapText="true"/>
      <protection hidden="false" locked="true"/>
    </xf>
  </cellXfs>
  <cellStyles count="5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 2" xfId="20"/>
    <cellStyle builtinId="54" customBuiltin="true" name="20% - Accent2 2" xfId="21"/>
    <cellStyle builtinId="54" customBuiltin="true" name="20% - Accent3 2" xfId="22"/>
    <cellStyle builtinId="54" customBuiltin="true" name="20% - Accent4 2" xfId="23"/>
    <cellStyle builtinId="54" customBuiltin="true" name="20% - Accent5 2" xfId="24"/>
    <cellStyle builtinId="54" customBuiltin="true" name="20% - Accent6 2" xfId="25"/>
    <cellStyle builtinId="54" customBuiltin="true" name="40% - Accent1 2" xfId="26"/>
    <cellStyle builtinId="54" customBuiltin="true" name="40% - Accent2 2" xfId="27"/>
    <cellStyle builtinId="54" customBuiltin="true" name="40% - Accent3 2" xfId="28"/>
    <cellStyle builtinId="54" customBuiltin="true" name="40% - Accent4 2" xfId="29"/>
    <cellStyle builtinId="54" customBuiltin="true" name="40% - Accent5 2" xfId="30"/>
    <cellStyle builtinId="54" customBuiltin="true" name="40% - Accent6 2" xfId="31"/>
    <cellStyle builtinId="54" customBuiltin="true" name="60% - Accent1 2" xfId="32"/>
    <cellStyle builtinId="54" customBuiltin="true" name="60% - Accent2 2" xfId="33"/>
    <cellStyle builtinId="54" customBuiltin="true" name="60% - Accent3 2" xfId="34"/>
    <cellStyle builtinId="54" customBuiltin="true" name="60% - Accent4 2" xfId="35"/>
    <cellStyle builtinId="54" customBuiltin="true" name="60% - Accent5 2" xfId="36"/>
    <cellStyle builtinId="54" customBuiltin="true" name="60% - Accent6 2" xfId="37"/>
    <cellStyle builtinId="54" customBuiltin="true" name="Accent1 2" xfId="38"/>
    <cellStyle builtinId="54" customBuiltin="true" name="Accent2 2" xfId="39"/>
    <cellStyle builtinId="54" customBuiltin="true" name="Accent3 2" xfId="40"/>
    <cellStyle builtinId="54" customBuiltin="true" name="Accent4 2" xfId="41"/>
    <cellStyle builtinId="54" customBuiltin="true" name="Accent5 2" xfId="42"/>
    <cellStyle builtinId="54" customBuiltin="true" name="Accent6 2" xfId="43"/>
    <cellStyle builtinId="54" customBuiltin="true" name="Bad 2" xfId="44"/>
    <cellStyle builtinId="54" customBuiltin="true" name="Calculation 2" xfId="45"/>
    <cellStyle builtinId="54" customBuiltin="true" name="Check Cell 2" xfId="46"/>
    <cellStyle builtinId="54" customBuiltin="true" name="Explanatory Text 2" xfId="47"/>
    <cellStyle builtinId="54" customBuiltin="true" name="Good 2" xfId="48"/>
    <cellStyle builtinId="54" customBuiltin="true" name="Heading 1 2" xfId="49"/>
    <cellStyle builtinId="54" customBuiltin="true" name="Heading 2 2" xfId="50"/>
    <cellStyle builtinId="54" customBuiltin="true" name="Heading 3 2" xfId="51"/>
    <cellStyle builtinId="54" customBuiltin="true" name="Heading 4 2" xfId="52"/>
    <cellStyle builtinId="54" customBuiltin="true" name="Input 2" xfId="53"/>
    <cellStyle builtinId="54" customBuiltin="true" name="Linked Cell 2" xfId="54"/>
    <cellStyle builtinId="54" customBuiltin="true" name="Neutral 2" xfId="55"/>
    <cellStyle builtinId="54" customBuiltin="true" name="Normal 2" xfId="56"/>
    <cellStyle builtinId="54" customBuiltin="true" name="Normal 3" xfId="57"/>
    <cellStyle builtinId="54" customBuiltin="true" name="Note 2" xfId="58"/>
    <cellStyle builtinId="54" customBuiltin="true" name="Output 2" xfId="59"/>
    <cellStyle builtinId="54" customBuiltin="true" name="Percent 2" xfId="60"/>
    <cellStyle builtinId="54" customBuiltin="true" name="Title 2" xfId="61"/>
    <cellStyle builtinId="54" customBuiltin="true" name="Total 2" xfId="62"/>
    <cellStyle builtinId="54" customBuiltin="true" name="Warning Text 2" xfId="63"/>
  </cellStyles>
  <colors>
    <indexedColors>
      <rgbColor rgb="FF000000"/>
      <rgbColor rgb="FFFFFFFF"/>
      <rgbColor rgb="FFFF0000"/>
      <rgbColor rgb="FF00FF00"/>
      <rgbColor rgb="FF0000FF"/>
      <rgbColor rgb="FFFDEADA"/>
      <rgbColor rgb="FFFF00FF"/>
      <rgbColor rgb="FF00FFFF"/>
      <rgbColor rgb="FF9C0006"/>
      <rgbColor rgb="FF008000"/>
      <rgbColor rgb="FF000080"/>
      <rgbColor rgb="FFD99694"/>
      <rgbColor rgb="FF800080"/>
      <rgbColor rgb="FF008080"/>
      <rgbColor rgb="FFC0C0C0"/>
      <rgbColor rgb="FF808080"/>
      <rgbColor rgb="FF878787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BF1DE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FFC7CE"/>
      <rgbColor rgb="FF33CCCC"/>
      <rgbColor rgb="FFCCCCCC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E6B9B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ize val="4"/>
          </c:marker>
          <c:xVal>
            <c:numRef>
              <c:f>Data!$CH$2:$CH$79</c:f>
              <c:numCache>
                <c:formatCode>General</c:formatCode>
                <c:ptCount val="78"/>
                <c:pt idx="0">
                  <c:v>-2.43</c:v>
                </c:pt>
                <c:pt idx="1">
                  <c:v>-1.99</c:v>
                </c:pt>
                <c:pt idx="2">
                  <c:v>-1.915</c:v>
                </c:pt>
                <c:pt idx="3">
                  <c:v>-0.89</c:v>
                </c:pt>
                <c:pt idx="4">
                  <c:v>-0.55</c:v>
                </c:pt>
                <c:pt idx="5">
                  <c:v>-0.205</c:v>
                </c:pt>
                <c:pt idx="6">
                  <c:v>-0.035</c:v>
                </c:pt>
                <c:pt idx="7">
                  <c:v>0.0600000000000001</c:v>
                </c:pt>
                <c:pt idx="8">
                  <c:v>0.58</c:v>
                </c:pt>
                <c:pt idx="9">
                  <c:v>1.08</c:v>
                </c:pt>
                <c:pt idx="10">
                  <c:v>1.315</c:v>
                </c:pt>
                <c:pt idx="11">
                  <c:v>1.525</c:v>
                </c:pt>
                <c:pt idx="12">
                  <c:v>1.8</c:v>
                </c:pt>
                <c:pt idx="13">
                  <c:v>2.025</c:v>
                </c:pt>
                <c:pt idx="14">
                  <c:v>2.335</c:v>
                </c:pt>
                <c:pt idx="15">
                  <c:v>-2.855</c:v>
                </c:pt>
                <c:pt idx="16">
                  <c:v>-2.44</c:v>
                </c:pt>
                <c:pt idx="17">
                  <c:v>-1.845</c:v>
                </c:pt>
                <c:pt idx="18">
                  <c:v>-1.74</c:v>
                </c:pt>
                <c:pt idx="19">
                  <c:v>-1.16</c:v>
                </c:pt>
                <c:pt idx="20">
                  <c:v>-0.24</c:v>
                </c:pt>
                <c:pt idx="21">
                  <c:v>-0.16</c:v>
                </c:pt>
                <c:pt idx="22">
                  <c:v>-0.065</c:v>
                </c:pt>
                <c:pt idx="23">
                  <c:v>0.215</c:v>
                </c:pt>
                <c:pt idx="24">
                  <c:v>0.415</c:v>
                </c:pt>
                <c:pt idx="25">
                  <c:v>0.48</c:v>
                </c:pt>
                <c:pt idx="26">
                  <c:v>0.685</c:v>
                </c:pt>
                <c:pt idx="27">
                  <c:v>0.73</c:v>
                </c:pt>
                <c:pt idx="28">
                  <c:v>0.8</c:v>
                </c:pt>
                <c:pt idx="29">
                  <c:v>1.05</c:v>
                </c:pt>
                <c:pt idx="30">
                  <c:v>1.08</c:v>
                </c:pt>
                <c:pt idx="31">
                  <c:v>1.19</c:v>
                </c:pt>
                <c:pt idx="32">
                  <c:v>1.23</c:v>
                </c:pt>
                <c:pt idx="33">
                  <c:v>2.395</c:v>
                </c:pt>
                <c:pt idx="34">
                  <c:v>-1.65</c:v>
                </c:pt>
                <c:pt idx="35">
                  <c:v>-1.04</c:v>
                </c:pt>
                <c:pt idx="36">
                  <c:v>-0.5</c:v>
                </c:pt>
                <c:pt idx="37">
                  <c:v>-0.345</c:v>
                </c:pt>
                <c:pt idx="38">
                  <c:v>-0.2</c:v>
                </c:pt>
                <c:pt idx="39">
                  <c:v>-0.0549999999999999</c:v>
                </c:pt>
                <c:pt idx="40">
                  <c:v>0.025</c:v>
                </c:pt>
                <c:pt idx="41">
                  <c:v>0.05</c:v>
                </c:pt>
                <c:pt idx="42">
                  <c:v>0.15</c:v>
                </c:pt>
                <c:pt idx="43">
                  <c:v>0.39</c:v>
                </c:pt>
                <c:pt idx="44">
                  <c:v>0.675</c:v>
                </c:pt>
                <c:pt idx="45">
                  <c:v>0.72</c:v>
                </c:pt>
                <c:pt idx="46">
                  <c:v>0.79</c:v>
                </c:pt>
                <c:pt idx="47">
                  <c:v>0.975</c:v>
                </c:pt>
                <c:pt idx="48">
                  <c:v>1.03</c:v>
                </c:pt>
                <c:pt idx="49">
                  <c:v>1.06</c:v>
                </c:pt>
                <c:pt idx="50">
                  <c:v>1.075</c:v>
                </c:pt>
                <c:pt idx="51">
                  <c:v>1.29</c:v>
                </c:pt>
                <c:pt idx="52">
                  <c:v>1.305</c:v>
                </c:pt>
                <c:pt idx="53">
                  <c:v>1.445</c:v>
                </c:pt>
                <c:pt idx="54">
                  <c:v>1.625</c:v>
                </c:pt>
                <c:pt idx="55">
                  <c:v>1.64</c:v>
                </c:pt>
                <c:pt idx="56">
                  <c:v>1.925</c:v>
                </c:pt>
                <c:pt idx="57">
                  <c:v>2.635</c:v>
                </c:pt>
                <c:pt idx="58">
                  <c:v>-2.23</c:v>
                </c:pt>
                <c:pt idx="59">
                  <c:v>-1.595</c:v>
                </c:pt>
                <c:pt idx="60">
                  <c:v>-1.245</c:v>
                </c:pt>
                <c:pt idx="61">
                  <c:v>-1.135</c:v>
                </c:pt>
                <c:pt idx="62">
                  <c:v>-0.48</c:v>
                </c:pt>
                <c:pt idx="63">
                  <c:v>-0.46</c:v>
                </c:pt>
                <c:pt idx="64">
                  <c:v>-0.33</c:v>
                </c:pt>
                <c:pt idx="65">
                  <c:v>-0.3</c:v>
                </c:pt>
                <c:pt idx="66">
                  <c:v>-0.02</c:v>
                </c:pt>
                <c:pt idx="67">
                  <c:v>0.0700000000000001</c:v>
                </c:pt>
                <c:pt idx="68">
                  <c:v>0.0700000000000001</c:v>
                </c:pt>
                <c:pt idx="69">
                  <c:v>0.215</c:v>
                </c:pt>
                <c:pt idx="70">
                  <c:v>0.37</c:v>
                </c:pt>
                <c:pt idx="71">
                  <c:v>0.395</c:v>
                </c:pt>
                <c:pt idx="72">
                  <c:v>0.605</c:v>
                </c:pt>
                <c:pt idx="73">
                  <c:v>0.72</c:v>
                </c:pt>
                <c:pt idx="74">
                  <c:v>0.73</c:v>
                </c:pt>
                <c:pt idx="75">
                  <c:v>0.77</c:v>
                </c:pt>
                <c:pt idx="76">
                  <c:v>0.885</c:v>
                </c:pt>
                <c:pt idx="77">
                  <c:v>0.905</c:v>
                </c:pt>
              </c:numCache>
            </c:numRef>
          </c:xVal>
          <c:yVal>
            <c:numRef>
              <c:f>Data!$CI$2:$CI$79</c:f>
              <c:numCache>
                <c:formatCode>General</c:formatCode>
                <c:ptCount val="78"/>
                <c:pt idx="0">
                  <c:v>-417</c:v>
                </c:pt>
                <c:pt idx="1">
                  <c:v/>
                </c:pt>
                <c:pt idx="2">
                  <c:v>-42</c:v>
                </c:pt>
                <c:pt idx="3">
                  <c:v>-56</c:v>
                </c:pt>
                <c:pt idx="4">
                  <c:v>-131</c:v>
                </c:pt>
                <c:pt idx="5">
                  <c:v>-18</c:v>
                </c:pt>
                <c:pt idx="6">
                  <c:v>-106</c:v>
                </c:pt>
                <c:pt idx="7">
                  <c:v>-132</c:v>
                </c:pt>
                <c:pt idx="8">
                  <c:v>-83</c:v>
                </c:pt>
                <c:pt idx="9">
                  <c:v>-83</c:v>
                </c:pt>
                <c:pt idx="10">
                  <c:v>-112</c:v>
                </c:pt>
                <c:pt idx="11">
                  <c:v>-77</c:v>
                </c:pt>
                <c:pt idx="12">
                  <c:v/>
                </c:pt>
                <c:pt idx="13">
                  <c:v>-82</c:v>
                </c:pt>
                <c:pt idx="14">
                  <c:v>-83</c:v>
                </c:pt>
                <c:pt idx="15">
                  <c:v>-61</c:v>
                </c:pt>
                <c:pt idx="16">
                  <c:v>-70</c:v>
                </c:pt>
                <c:pt idx="17">
                  <c:v>-108</c:v>
                </c:pt>
                <c:pt idx="18">
                  <c:v>7</c:v>
                </c:pt>
                <c:pt idx="19">
                  <c:v>-142</c:v>
                </c:pt>
                <c:pt idx="20">
                  <c:v>-129</c:v>
                </c:pt>
                <c:pt idx="21">
                  <c:v>-117</c:v>
                </c:pt>
                <c:pt idx="22">
                  <c:v>-28</c:v>
                </c:pt>
                <c:pt idx="23">
                  <c:v>-69</c:v>
                </c:pt>
                <c:pt idx="24">
                  <c:v>-82</c:v>
                </c:pt>
                <c:pt idx="25">
                  <c:v>-16</c:v>
                </c:pt>
                <c:pt idx="26">
                  <c:v>-80</c:v>
                </c:pt>
                <c:pt idx="27">
                  <c:v>-118</c:v>
                </c:pt>
                <c:pt idx="28">
                  <c:v>-65</c:v>
                </c:pt>
                <c:pt idx="29">
                  <c:v>-171</c:v>
                </c:pt>
                <c:pt idx="30">
                  <c:v>18</c:v>
                </c:pt>
                <c:pt idx="31">
                  <c:v>-98</c:v>
                </c:pt>
                <c:pt idx="32">
                  <c:v>-112</c:v>
                </c:pt>
                <c:pt idx="33">
                  <c:v>-101</c:v>
                </c:pt>
                <c:pt idx="34">
                  <c:v/>
                </c:pt>
                <c:pt idx="35">
                  <c:v>-16</c:v>
                </c:pt>
                <c:pt idx="36">
                  <c:v>-301</c:v>
                </c:pt>
                <c:pt idx="37">
                  <c:v>-25</c:v>
                </c:pt>
                <c:pt idx="38">
                  <c:v>-55</c:v>
                </c:pt>
                <c:pt idx="39">
                  <c:v>-115</c:v>
                </c:pt>
                <c:pt idx="40">
                  <c:v>-3</c:v>
                </c:pt>
                <c:pt idx="41">
                  <c:v>-75</c:v>
                </c:pt>
                <c:pt idx="42">
                  <c:v>-43</c:v>
                </c:pt>
                <c:pt idx="43">
                  <c:v>-86</c:v>
                </c:pt>
                <c:pt idx="44">
                  <c:v>-36</c:v>
                </c:pt>
                <c:pt idx="45">
                  <c:v>-104</c:v>
                </c:pt>
                <c:pt idx="46">
                  <c:v>-65</c:v>
                </c:pt>
                <c:pt idx="47">
                  <c:v>-74</c:v>
                </c:pt>
                <c:pt idx="48">
                  <c:v>-35</c:v>
                </c:pt>
                <c:pt idx="49">
                  <c:v/>
                </c:pt>
                <c:pt idx="50">
                  <c:v>-64</c:v>
                </c:pt>
                <c:pt idx="51">
                  <c:v>-78</c:v>
                </c:pt>
                <c:pt idx="52">
                  <c:v>-59</c:v>
                </c:pt>
                <c:pt idx="53">
                  <c:v>-124</c:v>
                </c:pt>
                <c:pt idx="54">
                  <c:v>-124</c:v>
                </c:pt>
                <c:pt idx="55">
                  <c:v>-57</c:v>
                </c:pt>
                <c:pt idx="56">
                  <c:v>-205</c:v>
                </c:pt>
                <c:pt idx="57">
                  <c:v>-45</c:v>
                </c:pt>
                <c:pt idx="58">
                  <c:v>-170</c:v>
                </c:pt>
                <c:pt idx="59">
                  <c:v>-42</c:v>
                </c:pt>
                <c:pt idx="60">
                  <c:v>-51</c:v>
                </c:pt>
                <c:pt idx="61">
                  <c:v>-86</c:v>
                </c:pt>
                <c:pt idx="62">
                  <c:v>-183</c:v>
                </c:pt>
                <c:pt idx="63">
                  <c:v>-21</c:v>
                </c:pt>
                <c:pt idx="64">
                  <c:v>-130</c:v>
                </c:pt>
                <c:pt idx="65">
                  <c:v>-85</c:v>
                </c:pt>
                <c:pt idx="66">
                  <c:v>-59</c:v>
                </c:pt>
                <c:pt idx="67">
                  <c:v>-123</c:v>
                </c:pt>
                <c:pt idx="68">
                  <c:v>-66</c:v>
                </c:pt>
                <c:pt idx="69">
                  <c:v>-72</c:v>
                </c:pt>
                <c:pt idx="70">
                  <c:v>-177</c:v>
                </c:pt>
                <c:pt idx="71">
                  <c:v>-129</c:v>
                </c:pt>
                <c:pt idx="72">
                  <c:v>-119</c:v>
                </c:pt>
                <c:pt idx="73">
                  <c:v>-136</c:v>
                </c:pt>
                <c:pt idx="74">
                  <c:v>-146</c:v>
                </c:pt>
                <c:pt idx="75">
                  <c:v>-32</c:v>
                </c:pt>
                <c:pt idx="76">
                  <c:v>-102</c:v>
                </c:pt>
                <c:pt idx="77">
                  <c:v>-166</c:v>
                </c:pt>
              </c:numCache>
            </c:numRef>
          </c:yVal>
        </c:ser>
        <c:axId val="63865986"/>
        <c:axId val="14018546"/>
      </c:scatterChart>
      <c:valAx>
        <c:axId val="6386598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4018546"/>
        <c:crossesAt val="0"/>
      </c:valAx>
      <c:valAx>
        <c:axId val="140185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3865986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94320</xdr:colOff>
      <xdr:row>16</xdr:row>
      <xdr:rowOff>19440</xdr:rowOff>
    </xdr:from>
    <xdr:to>
      <xdr:col>14</xdr:col>
      <xdr:colOff>398880</xdr:colOff>
      <xdr:row>33</xdr:row>
      <xdr:rowOff>10440</xdr:rowOff>
    </xdr:to>
    <xdr:graphicFrame>
      <xdr:nvGraphicFramePr>
        <xdr:cNvPr id="0" name="Chart 1"/>
        <xdr:cNvGraphicFramePr/>
      </xdr:nvGraphicFramePr>
      <xdr:xfrm>
        <a:off x="4975920" y="3096000"/>
        <a:ext cx="4616280" cy="274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F@2ft" TargetMode="External"/><Relationship Id="rId2" Type="http://schemas.openxmlformats.org/officeDocument/2006/relationships/hyperlink" Target="mailto:CF@2ft" TargetMode="External"/><Relationship Id="rId3" Type="http://schemas.openxmlformats.org/officeDocument/2006/relationships/hyperlink" Target="mailto:HM@6in" TargetMode="External"/><Relationship Id="rId4" Type="http://schemas.openxmlformats.org/officeDocument/2006/relationships/hyperlink" Target="mailto:CF@2ft" TargetMode="External"/><Relationship Id="rId5" Type="http://schemas.openxmlformats.org/officeDocument/2006/relationships/hyperlink" Target="mailto:CF@3ft" TargetMode="External"/><Relationship Id="rId6" Type="http://schemas.openxmlformats.org/officeDocument/2006/relationships/hyperlink" Target="mailto:CF@2ft" TargetMode="External"/><Relationship Id="rId7" Type="http://schemas.openxmlformats.org/officeDocument/2006/relationships/hyperlink" Target="mailto:CF@2f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1:MD141"/><sheetViews><sheetView colorId="64" defaultGridColor="true" rightToLeft="false" showFormulas="false" showGridLines="true" showOutlineSymbols="true" showRowColHeaders="true" showZeros="true" tabSelected="true" topLeftCell="HC1" view="normal" windowProtection="true" workbookViewId="0" zoomScale="81" zoomScaleNormal="81" zoomScalePageLayoutView="100"><pane activePane="bottomLeft" state="frozen" topLeftCell="A5" xSplit="0" ySplit="1"/><selection activeCell="HC1" activeCellId="0" pane="topLeft" sqref="HC1"/><selection activeCell="BJ74" activeCellId="0" pane="bottomLeft" sqref="BJ74"/></sheetView></sheetViews><sheetFormatPr defaultRowHeight="26.25"></sheetFormatPr><cols><col collapsed="false" hidden="false" max="1" min="1" style="0" width="10.4234693877551"/><col collapsed="false" hidden="false" max="2" min="2" style="0" width="11.9948979591837"/><col collapsed="false" hidden="false" max="3" min="3" style="0" width="10.2857142857143"/><col collapsed="false" hidden="false" max="4" min="4" style="0" width="4.57142857142857"/><col collapsed="false" hidden="false" max="5" min="5" style="0" width="9.14285714285714"/><col collapsed="false" hidden="false" max="6" min="6" style="0" width="10.5765306122449"/><col collapsed="false" hidden="false" max="7" min="7" style="0" width="9.5765306122449"/><col collapsed="false" hidden="false" max="10" min="8" style="0" width="9.14285714285714"/><col collapsed="false" hidden="false" max="11" min="11" style="0" width="19.8520408163265"/><col collapsed="false" hidden="false" max="12" min="12" style="0" width="23.0051020408163"/><col collapsed="false" hidden="false" max="13" min="13" style="0" width="27.8520408163265"/><col collapsed="false" hidden="false" max="14" min="14" style="0" width="22.1377551020408"/><col collapsed="false" hidden="false" max="15" min="15" style="0" width="23.6683673469388"/><col collapsed="false" hidden="false" max="16" min="16" style="0" width="12.6887755102041"/><col collapsed="false" hidden="false" max="17" min="17" style="0" width="14.4081632653061"/><col collapsed="false" hidden="false" max="18" min="18" style="0" width="11.4183673469388"/><col collapsed="false" hidden="false" max="19" min="19" style="0" width="10.2857142857143"/><col collapsed="false" hidden="false" max="26" min="20" style="0" width="9.14285714285714"/><col collapsed="false" hidden="false" max="27" min="27" style="0" width="10.8520408163265"/><col collapsed="false" hidden="false" max="28" min="28" style="0" width="10.2857142857143"/><col collapsed="false" hidden="false" max="33" min="29" style="0" width="9.14285714285714"/><col collapsed="false" hidden="false" max="35" min="34" style="0" width="11.7091836734694"/><col collapsed="false" hidden="false" max="36" min="36" style="0" width="16.1428571428571"/><col collapsed="false" hidden="false" max="37" min="37" style="0" width="10"/><col collapsed="false" hidden="false" max="38" min="38" style="0" width="12.4183673469388"/><col collapsed="false" hidden="false" max="54" min="39" style="0" width="9.14285714285714"/><col collapsed="false" hidden="false" max="55" min="55" style="0" width="15.5714285714286"/><col collapsed="false" hidden="false" max="56" min="56" style="0" width="11.8622448979592"/><col collapsed="false" hidden="false" max="77" min="57" style="0" width="9.14285714285714"/><col collapsed="false" hidden="false" max="78" min="78" style="0" width="11.4183673469388"/><col collapsed="false" hidden="false" max="79" min="79" style="0" width="9.14285714285714"/><col collapsed="false" hidden="false" max="80" min="80" style="0" width="15.8571428571429"/><col collapsed="false" hidden="false" max="91" min="81" style="0" width="9.14285714285714"/><col collapsed="false" hidden="false" max="95" min="92" style="0" width="10.2857142857143"/><col collapsed="false" hidden="false" max="96" min="96" style="0" width="10"/><col collapsed="false" hidden="false" max="97" min="97" style="0" width="10.5765306122449"/><col collapsed="false" hidden="false" max="98" min="98" style="0" width="13.8571428571429"/><col collapsed="false" hidden="false" max="154" min="99" style="0" width="9.14285714285714"/><col collapsed="false" hidden="false" max="155" min="155" style="0" width="6.14795918367347"/><col collapsed="false" hidden="false" max="167" min="156" style="0" width="9.14285714285714"/><col collapsed="false" hidden="false" max="168" min="168" style="0" width="10.1428571428571"/><col collapsed="false" hidden="false" max="169" min="169" style="0" width="9.70918367346939"/><col collapsed="false" hidden="false" max="170" min="170" style="0" width="9.85204081632653"/><col collapsed="false" hidden="false" max="175" min="171" style="0" width="9.14285714285714"/><col collapsed="false" hidden="false" max="176" min="176" style="0" width="9.85204081632653"/><col collapsed="false" hidden="false" max="178" min="177" style="0" width="10.1428571428571"/><col collapsed="false" hidden="false" max="208" min="179" style="0" width="9.14285714285714"/><col collapsed="false" hidden="false" max="209" min="209" style="0" width="10.7091836734694"/><col collapsed="false" hidden="false" max="1025" min="210" style="0" width="9.14285714285714"/></cols><sheetData><row collapsed="false" customFormat="true" customHeight="true" hidden="false" ht="95.25" outlineLevel="0" r="1" s="34"><c r="A1" s="1" t="s"><v>0</v></c><c r="B1" s="1" t="s"><v>1</v></c><c r="C1" s="1" t="s"><v>2</v></c><c r="D1" s="2" t="s"><v>3</v></c><c r="E1" s="3" t="s"><v>4</v></c><c r="F1" s="4" t="s"><v>5</v></c><c r="G1" s="3" t="s"><v>6</v></c><c r="H1" s="3" t="s"><v>7</v></c><c r="I1" s="5" t="s"><v>8</v></c><c r="J1" s="5" t="s"><v>9</v></c><c r="K1" s="6" t="s"><v>10</v></c><c r="L1" s="7" t="s"><v>11</v></c><c r="M1" s="7" t="s"><v>12</v></c><c r="N1" s="7" t="s"><v>13</v></c><c r="O1" s="7" t="s"><v>14</v></c><c r="P1" s="8" t="s"><v>15</v></c><c r="Q1" s="8" t="s"><v>16</v></c><c r="R1" s="8" t="s"><v>17</v></c><c r="S1" s="9" t="s"><v>18</v></c><c r="T1" s="10" t="s"><v>19</v></c><c r="U1" s="10" t="s"><v>20</v></c><c r="V1" s="11" t="s"><v>21</v></c><c r="W1" s="12" t="s"><v>22</v></c><c r="X1" s="12" t="s"><v>23</v></c><c r="Y1" s="13" t="s"><v>24</v></c><c r="Z1" s="13" t="s"><v>25</v></c><c r="AA1" s="13" t="s"><v>26</v></c><c r="AB1" s="13" t="s"><v>27</v></c><c r="AC1" s="13" t="s"><v>28</v></c><c r="AD1" s="13" t="s"><v>29</v></c><c r="AE1" s="13" t="s"><v>30</v></c><c r="AF1" s="13" t="s"><v>31</v></c><c r="AG1" s="13" t="s"><v>32</v></c><c r="AH1" s="13" t="s"><v>33</v></c><c r="AI1" s="13" t="s"><v>34</v></c><c r="AJ1" s="13" t="s"><v>35</v></c><c r="AK1" s="14" t="s"><v>36</v></c><c r="AL1" s="15" t="s"><v>37</v></c><c r="AM1" s="16" t="s"><v>38</v></c><c r="AN1" s="16" t="s"><v>39</v></c><c r="AO1" s="17" t="s"><v>21</v></c><c r="AP1" s="18" t="s"><v>40</v></c><c r="AQ1" s="18" t="s"><v>41</v></c><c r="AR1" s="18" t="s"><v>42</v></c><c r="AS1" s="18" t="s"><v>43</v></c><c r="AT1" s="15" t="s"><v>25</v></c><c r="AU1" s="15" t="s"><v>44</v></c><c r="AV1" s="15" t="s"><v>29</v></c><c r="AW1" s="15" t="s"><v>30</v></c><c r="AX1" s="15" t="s"><v>31</v></c><c r="AY1" s="15" t="s"><v>32</v></c><c r="AZ1" s="15" t="s"><v>45</v></c><c r="BA1" s="15" t="s"><v>46</v></c><c r="BB1" s="15" t="s"><v>47</v></c><c r="BC1" s="19" t="s"><v>48</v></c><c r="BD1" s="20" t="s"><v>49</v></c><c r="BE1" s="21" t="s"><v>50</v></c><c r="BF1" s="21" t="s"><v>51</v></c><c r="BG1" s="22" t="s"><v>21</v></c><c r="BH1" s="23" t="s"><v>52</v></c><c r="BI1" s="23" t="s"><v>53</v></c><c r="BJ1" s="23" t="s"><v>54</v></c><c r="BK1" s="20" t="s"><v>55</v></c><c r="BL1" s="20" t="s"><v>25</v></c><c r="BM1" s="20" t="s"><v>44</v></c><c r="BN1" s="20" t="s"><v>29</v></c><c r="BO1" s="20" t="s"><v>30</v></c><c r="BP1" s="20" t="s"><v>31</v></c><c r="BQ1" s="20" t="s"><v>32</v></c><c r="BR1" s="20" t="s"><v>56</v></c><c r="BS1" s="20" t="s"><v>57</v></c><c r="BT1" s="20" t="s"><v>58</v></c><c r="BU1" s="3" t="s"><v>59</v></c><c r="BV1" s="3" t="s"><v>60</v></c><c r="BW1" s="3" t="s"><v>61</v></c><c r="BX1" s="3" t="s"><v>62</v></c><c r="BY1" s="3" t="s"><v>63</v></c><c r="BZ1" s="3" t="s"><v>64</v></c><c r="CA1" s="3" t="s"><v>65</v></c><c r="CB1" s="3" t="s"><v>66</v></c><c r="CC1" s="3" t="s"><v>67</v></c><c r="CD1" s="3" t="s"><v>68</v></c><c r="CE1" s="3" t="s"><v>69</v></c><c r="CF1" s="3" t="s"><v>70</v></c><c r="CG1" s="3" t="s"><v>71</v></c><c r="CH1" s="24" t="s"><v>72</v></c><c r="CI1" s="25" t="s"><v>73</v></c><c r="CJ1" s="3" t="s"><v>74</v></c><c r="CK1" s="26" t="s"><v>75</v></c><c r="CL1" s="26" t="s"><v>76</v></c><c r="CM1" s="26" t="s"><v>77</v></c><c r="CN1" s="27" t="s"><v>78</v></c><c r="CO1" s="28" t="s"><v>79</v></c><c r="CP1" s="28" t="s"><v>80</v></c><c r="CQ1" s="28" t="s"><v>81</v></c><c r="CR1" s="26" t="s"><v>82</v></c><c r="CS1" s="26" t="s"><v>83</v></c><c r="CT1" s="29" t="s"><v>84</v></c><c r="CU1" s="30" t="s"><v>85</v></c><c r="CV1" s="30" t="s"><v>86</v></c><c r="CW1" s="30" t="s"><v>87</v></c><c r="CX1" s="30" t="s"><v>88</v></c><c r="CY1" s="30" t="s"><v>89</v></c><c r="CZ1" s="30" t="s"><v>90</v></c><c r="DA1" s="30" t="s"><v>91</v></c><c r="DB1" s="30" t="s"><v>92</v></c><c r="DC1" s="30" t="s"><v>93</v></c><c r="DD1" s="30" t="s"><v>94</v></c><c r="DE1" s="30" t="s"><v>95</v></c><c r="DF1" s="30" t="s"><v>96</v></c><c r="DG1" s="30" t="s"><v>97</v></c><c r="DH1" s="30" t="s"><v>98</v></c><c r="DI1" s="30" t="s"><v>99</v></c><c r="DJ1" s="30" t="s"><v>100</v></c><c r="DK1" s="30" t="s"><v>101</v></c><c r="DL1" s="30" t="s"><v>102</v></c><c r="DM1" s="30" t="s"><v>103</v></c><c r="DN1" s="30" t="s"><v>104</v></c><c r="DO1" s="30" t="s"><v>105</v></c><c r="DP1" s="30" t="s"><v>106</v></c><c r="DQ1" s="30" t="s"><v>107</v></c><c r="DR1" s="30" t="s"><v>108</v></c><c r="DS1" s="30" t="s"><v>109</v></c><c r="DT1" s="30" t="s"><v>110</v></c><c r="DU1" s="30" t="s"><v>111</v></c><c r="DV1" s="30" t="s"><v>112</v></c><c r="DW1" s="30" t="s"><v>113</v></c><c r="DX1" s="30" t="s"><v>114</v></c><c r="DY1" s="30" t="s"><v>115</v></c><c r="DZ1" s="30" t="s"><v>116</v></c><c r="EA1" s="31" t="s"><v>117</v></c><c r="EB1" s="32" t="s"><v>118</v></c><c r="EC1" s="32" t="s"><v>119</v></c><c r="ED1" s="32" t="s"><v>120</v></c><c r="EE1" s="32" t="s"><v>121</v></c><c r="EF1" s="32" t="s"><v>122</v></c><c r="EG1" s="32" t="s"><v>123</v></c><c r="EH1" s="32" t="s"><v>124</v></c><c r="EI1" s="32" t="s"><v>125</v></c><c r="EJ1" s="32" t="s"><v>126</v></c><c r="EK1" s="32" t="s"><v>127</v></c><c r="EL1" s="32" t="s"><v>128</v></c><c r="EM1" s="32" t="s"><v>129</v></c><c r="EN1" s="32" t="s"><v>130</v></c><c r="EO1" s="32" t="s"><v>131</v></c><c r="EP1" s="33" t="s"><v>132</v></c><c r="EQ1" s="30" t="s"><v>133</v></c><c r="ER1" s="30" t="s"><v>134</v></c><c r="ES1" s="30" t="s"><v>135</v></c><c r="ET1" s="30" t="s"><v>136</v></c><c r="EU1" s="30" t="s"><v>137</v></c><c r="EV1" s="30" t="s"><v>138</v></c><c r="EW1" s="30" t="s"><v>139</v></c><c r="EX1" s="30" t="s"><v>140</v></c><c r="EY1" s="30" t="s"><v>141</v></c><c r="EZ1" s="30" t="s"><v>142</v></c><c r="FA1" s="30" t="s"><v>143</v></c><c r="FB1" s="30" t="s"><v>144</v></c><c r="FC1" s="30" t="s"><v>145</v></c><c r="FD1" s="30" t="s"><v>146</v></c><c r="FE1" s="30" t="s"><v>147</v></c><c r="FF1" s="30" t="s"><v>148</v></c><c r="FG1" s="30" t="s"><v>149</v></c><c r="FH1" s="30" t="s"><v>150</v></c><c r="FI1" s="30" t="s"><v>151</v></c><c r="FJ1" s="30" t="s"><v>152</v></c><c r="FK1" s="30" t="s"><v>153</v></c><c r="FL1" s="30" t="s"><v>154</v></c><c r="FM1" s="30" t="s"><v>155</v></c><c r="FN1" s="30" t="s"><v>156</v></c><c r="FO1" s="30" t="s"><v>157</v></c><c r="FP1" s="30" t="s"><v>158</v></c><c r="FQ1" s="30" t="s"><v>159</v></c><c r="FR1" s="30" t="s"><v>160</v></c><c r="FS1" s="30" t="s"><v>161</v></c><c r="FT1" s="30" t="s"><v>162</v></c><c r="FU1" s="30" t="s"><v>163</v></c><c r="FV1" s="30" t="s"><v>164</v></c><c r="FW1" s="31" t="s"><v>165</v></c><c r="FX1" s="32" t="s"><v>166</v></c><c r="FY1" s="32" t="s"><v>167</v></c><c r="FZ1" s="32" t="s"><v>168</v></c><c r="GA1" s="32" t="s"><v>169</v></c><c r="GB1" s="32" t="s"><v>170</v></c><c r="GC1" s="32" t="s"><v>171</v></c><c r="GD1" s="32" t="s"><v>172</v></c><c r="GE1" s="32" t="s"><v>173</v></c><c r="GF1" s="32" t="s"><v>174</v></c><c r="GG1" s="32" t="s"><v>175</v></c><c r="GH1" s="32" t="s"><v>176</v></c><c r="GI1" s="32" t="s"><v>177</v></c><c r="GJ1" s="32" t="s"><v>178</v></c><c r="GK1" s="32" t="s"><v>179</v></c><c r="GL1" s="31" t="s"><v>180</v></c><c r="GM1" s="30" t="s"><v>181</v></c><c r="GN1" s="30" t="s"><v>182</v></c><c r="GO1" s="30" t="s"><v>183</v></c><c r="GP1" s="30" t="s"><v>184</v></c><c r="GQ1" s="30" t="s"><v>185</v></c><c r="GR1" s="30" t="s"><v>186</v></c><c r="GS1" s="30" t="s"><v>187</v></c><c r="GT1" s="30" t="s"><v>188</v></c><c r="GU1" s="30" t="s"><v>189</v></c><c r="GV1" s="30" t="s"><v>190</v></c><c r="GW1" s="30" t="s"><v>191</v></c><c r="GX1" s="30" t="s"><v>192</v></c><c r="GY1" s="30" t="s"><v>193</v></c><c r="GZ1" s="30" t="s"><v>194</v></c><c r="HA1" s="30" t="s"><v>195</v></c><c r="HB1" s="30" t="s"><v>196</v></c><c r="HC1" s="30" t="s"><v>197</v></c><c r="HD1" s="30" t="s"><v>198</v></c><c r="HE1" s="30" t="s"><v>199</v></c><c r="HF1" s="30" t="s"><v>200</v></c><c r="HG1" s="30" t="s"><v>201</v></c><c r="HH1" s="30" t="s"><v>202</v></c><c r="HI1" s="30" t="s"><v>203</v></c><c r="HJ1" s="30" t="s"><v>204</v></c><c r="HK1" s="30" t="s"><v>205</v></c><c r="HL1" s="30" t="s"><v>206</v></c><c r="HM1" s="30" t="s"><v>207</v></c><c r="HN1" s="30" t="s"><v>208</v></c><c r="HO1" s="30" t="s"><v>209</v></c><c r="HP1" s="30" t="s"><v>210</v></c><c r="HQ1" s="30" t="s"><v>211</v></c><c r="HR1" s="30" t="s"><v>212</v></c><c r="HS1" s="32" t="s"><v>213</v></c><c r="HT1" s="32" t="s"><v>214</v></c><c r="HU1" s="32" t="s"><v>215</v></c><c r="HV1" s="32" t="s"><v>216</v></c><c r="HW1" s="32" t="s"><v>217</v></c><c r="HX1" s="32" t="s"><v>218</v></c><c r="HY1" s="32" t="s"><v>219</v></c><c r="HZ1" s="32" t="s"><v>220</v></c><c r="IA1" s="32" t="s"><v>221</v></c><c r="IB1" s="32" t="s"><v>222</v></c><c r="IC1" s="32" t="s"><v>223</v></c><c r="ID1" s="32" t="s"><v>224</v></c><c r="IE1" s="32" t="s"><v>225</v></c><c r="IF1" s="32" t="s"><v>226</v></c><c r="IG1" s="32" t="s"><v>227</v></c><c r="IH1" s="31" t="s"><v>228</v></c><c r="II1" s="30" t="s"><v>229</v></c><c r="IJ1" s="30" t="s"><v>230</v></c><c r="IK1" s="30" t="s"><v>231</v></c><c r="IL1" s="30" t="s"><v>232</v></c><c r="IM1" s="30" t="s"><v>233</v></c><c r="IN1" s="30" t="s"><v>234</v></c><c r="IO1" s="30" t="s"><v>235</v></c><c r="IP1" s="30" t="s"><v>236</v></c><c r="IQ1" s="30" t="s"><v>237</v></c><c r="IR1" s="30" t="s"><v>238</v></c><c r="IS1" s="30" t="s"><v>239</v></c><c r="IT1" s="30" t="s"><v>240</v></c><c r="IU1" s="30" t="s"><v>241</v></c><c r="IV1" s="30" t="s"><v>242</v></c><c r="IW1" s="30" t="s"><v>243</v></c><c r="IX1" s="30" t="s"><v>244</v></c><c r="IY1" s="30" t="s"><v>245</v></c><c r="IZ1" s="30" t="s"><v>246</v></c><c r="JA1" s="30" t="s"><v>247</v></c><c r="JB1" s="30" t="s"><v>248</v></c><c r="JC1" s="30" t="s"><v>249</v></c><c r="JD1" s="30" t="s"><v>250</v></c><c r="JE1" s="30" t="s"><v>251</v></c><c r="JF1" s="30" t="s"><v>252</v></c><c r="JG1" s="30" t="s"><v>253</v></c><c r="JH1" s="30" t="s"><v>254</v></c><c r="JI1" s="30" t="s"><v>255</v></c><c r="JJ1" s="30" t="s"><v>256</v></c><c r="JK1" s="30" t="s"><v>257</v></c><c r="JL1" s="30" t="s"><v>258</v></c><c r="JM1" s="30" t="s"><v>259</v></c><c r="JN1" s="30" t="s"><v>260</v></c><c r="JO1" s="31" t="s"><v>261</v></c><c r="JP1" s="32" t="s"><v>262</v></c><c r="JQ1" s="32" t="s"><v>263</v></c><c r="JR1" s="32" t="s"><v>264</v></c><c r="JS1" s="32" t="s"><v>265</v></c><c r="JT1" s="32" t="s"><v>266</v></c><c r="JU1" s="32" t="s"><v>267</v></c><c r="JV1" s="32" t="s"><v>268</v></c><c r="JW1" s="32" t="s"><v>269</v></c><c r="JX1" s="32" t="s"><v>270</v></c><c r="JY1" s="32" t="s"><v>271</v></c><c r="JZ1" s="32" t="s"><v>272</v></c><c r="KA1" s="32" t="s"><v>273</v></c><c r="KB1" s="32" t="s"><v>274</v></c><c r="KC1" s="32" t="s"><v>275</v></c><c r="KD1" s="31" t="s"><v>276</v></c><c r="KE1" s="30" t="s"><v>277</v></c><c r="KF1" s="30" t="s"><v>278</v></c><c r="KG1" s="30" t="s"><v>279</v></c><c r="KH1" s="30" t="s"><v>280</v></c><c r="KI1" s="30" t="s"><v>281</v></c><c r="KJ1" s="30" t="s"><v>282</v></c><c r="KK1" s="30" t="s"><v>283</v></c><c r="KL1" s="30" t="s"><v>284</v></c><c r="KM1" s="30" t="s"><v>285</v></c><c r="KN1" s="30" t="s"><v>286</v></c><c r="KO1" s="30" t="s"><v>287</v></c><c r="KP1" s="30" t="s"><v>288</v></c><c r="KQ1" s="30" t="s"><v>289</v></c><c r="KR1" s="30" t="s"><v>290</v></c><c r="KS1" s="30" t="s"><v>291</v></c><c r="KT1" s="30" t="s"><v>292</v></c><c r="KU1" s="30" t="s"><v>293</v></c><c r="KV1" s="30" t="s"><v>294</v></c><c r="KW1" s="30" t="s"><v>295</v></c><c r="KX1" s="30" t="s"><v>296</v></c><c r="KY1" s="30" t="s"><v>297</v></c><c r="KZ1" s="30" t="s"><v>298</v></c><c r="LA1" s="30" t="s"><v>299</v></c><c r="LB1" s="30" t="s"><v>300</v></c><c r="LC1" s="30" t="s"><v>301</v></c><c r="LD1" s="30" t="s"><v>302</v></c><c r="LE1" s="30" t="s"><v>303</v></c><c r="LF1" s="30" t="s"><v>304</v></c><c r="LG1" s="30" t="s"><v>305</v></c><c r="LH1" s="30" t="s"><v>306</v></c><c r="LI1" s="30" t="s"><v>307</v></c><c r="LJ1" s="30" t="s"><v>308</v></c><c r="LK1" s="30" t="s"><v>309</v></c><c r="LL1" s="30" t="s"><v>310</v></c><c r="LM1" s="30" t="s"><v>311</v></c><c r="LN1" s="30" t="s"><v>312</v></c><c r="LO1" s="30" t="s"><v>313</v></c><c r="LP1" s="30" t="s"><v>314</v></c><c r="LQ1" s="30" t="s"><v>315</v></c><c r="LR1" s="30" t="s"><v>316</v></c><c r="LS1" s="30" t="s"><v>317</v></c><c r="LT1" s="30" t="s"><v>318</v></c><c r="LU1" s="30" t="s"><v>319</v></c><c r="LV1" s="30" t="s"><v>320</v></c><c r="LW1" s="30" t="s"><v>321</v></c><c r="LX1" s="30" t="s"><v>322</v></c><c r="LY1" s="30" t="s"><v>323</v></c><c r="LZ1" s="30" t="s"><v>324</v></c><c r="MA1" s="34" t="s"><v>325</v></c><c r="MB1" s="34" t="s"><v>326</v></c><c r="MC1" s="34" t="s"><v>327</v></c><c r="MD1" s="34" t="s"><v>328</v></c></row><row collapsed="false" customFormat="false" customHeight="true" hidden="false" ht="26.25" outlineLevel="0" r="2"><c r="A2" s="35" t="n"><v>41283</v></c><c r="B2" s="36" t="s"><v>329</v></c><c r="C2" s="36" t="s"><v>330</v></c><c r="D2" s="37" t="s"><v>331</v></c><c r="E2" s="38" t="n"><v>65</v></c><c r="F2" s="39" t="n"><v>17217</v></c><c r="G2" s="38" t="s"><v>332</v></c><c r="H2" s="38" t="s"><v>333</v></c><c r="I2" s="38" t="n"><v>1836026</v></c><c r="K2" s="40"/><c r="L2" s="41"/><c r="M2" s="41"/><c r="N2" s="41"/><c r="O2" s="41"/><c r="P2" s="42" t="n"><v>-0.5</v></c><c r="Q2" s="42" t="n"><v>-0.57</v></c><c r="R2" s="43" t="s"><v>334</v></c><c r="S2" s="44" t="n"><v>41253</v></c><c r="T2" s="45" t="n"><v>-1</v></c><c r="U2" s="45" t="n"><v>1</v></c><c r="V2" s="38" t="n"><v>35</v></c><c r="W2" s="38" t="n"><v>100</v></c><c r="X2" s="38" t="n"><v>15</v></c><c r="Y2" s="38" t="n"><v>1000</v></c><c r="Z2" s="38" t="n"><v>22.25</v></c><c r="AA2" s="38" t="n"><v>11.4</v></c><c r="AB2" s="38" t="n"><v>5.33</v></c><c r="AC2" s="38" t="n"><v>3.04</v></c><c r="AD2" s="38" t="n"><v>44.94</v></c><c r="AE2" s="38" t="n"><v>166</v></c><c r="AF2" s="38" t="n"><v>46.11</v></c><c r="AG2" s="38" t="n"><v>76</v></c><c r="AH2" s="38" t="n"><v>1</v></c><c r="AI2" s="38" t="n"><f aca="false">IF(AND(ISNUMBER(SK),SK&gt;0),1,0)</f><v>1</v></c><c r="AJ2" s="34" t="s"><v>335</v></c><c r="AK2" s="46" t="n"><v>41407</v></c><c r="AL2" s="47" t="n"><v>200</v></c><c r="AM2" s="45" t="n"><v>-3.5</v></c><c r="AN2" s="45" t="n"><v>1</v></c><c r="AO2" s="38" t="n"><v>57</v></c><c r="AP2" s="38" t="n"><v>20</v></c><c r="AQ2" s="38" t="n"><v>15</v></c><c r="AR2" s="38" t="n"><v>583</v></c><c r="AS2" s="38" t="n"><v>2398</v></c><c r="AZ2" s="38" t="n"><f aca="false">IF(ISNUMBER(AM2),AM2+0.5*AN2,&quot;&quot;)</f><v>-3</v></c><c r="BA2" s="38" t="n"><f aca="false">IF(ISNUMBER(AZ2),IF(ISNUMBER(Q2),AZ2-Q2,&quot;MISSING&quot;),&quot;&quot;)</f><v>-2.43</v></c><c r="BB2" s="38" t="n"><f aca="false">IF(AND(ISNUMBER(AR2),ISNUMBER(Y2)),AR2-Y2,IF(ISNUMBER(AR2),&quot;MISSING&quot;,&quot;&quot;))</f><v>-417</v></c><c r="BC2" s="48" t="s"><v>336</v></c><c r="BR2" s="38" t="str"><f aca="false">IF(ISNUMBER(BE2),BE2+0.5*BF2,&quot;&quot;)</f><v></v></c><c r="BS2" s="38" t="str"><f aca="false">IF(ISNUMBER(BR2),IF(ISNUMBER($Q2),BR2-$Q2,&quot;MISSING&quot;),&quot;&quot;)</f><v></v></c><c r="BT2" s="38" t="str"><f aca="false">IF(AND(ISNUMBER(BJ2),ISNUMBER($Y2)),BJ2-$Y2,IF(ISNUMBER(BJ2),&quot;MISSING&quot;,&quot;&quot;))</f><v></v></c><c r="BU2" s="38" t="n"><f aca="false">IF(AND(ISBLANK($AM2),ISBLANK($BE2)),0,1)</f><v>1</v></c><c r="BV2" s="38" t="n"><f aca="false">IF(AND(ISNUMBER($AM2),ISNUMBER($BE2)),1,0)</f><v>0</v></c><c r="BW2" s="38" t="str"><f aca="false">IF(BV2,SE_PREOP,&quot;&quot;)</f><v></v></c><c r="BX2" s="38" t="str"><f aca="false">IF(FU_6_AND_12,SE_6,&quot;&quot;)</f><v></v></c><c r="BY2" s="38" t="str"><f aca="false">IF(FU_6_AND_12,SE_12,&quot;&quot;)</f><v></v></c><c r="BZ2" s="49" t="n"><f aca="false">IF(AND(ISNUMBER(BC2),ISNUMBER(BE2)),BC2-A2,IF(ISNUMBER(AK2),AK2-A2,0))</f><v>124</v></c><c r="CA2" s="50" t="n"><f aca="false">IF(BZ2&gt;0,BZ2/30,&quot;&quot;)</f><v>4.13333333333333</v></c><c r="CB2" s="38" t="str"><f aca="false">IF(AND(ISNUMBER(AZ2),ISNUMBER(BR2)),(BR2-AZ2),&quot;&quot;)</f><v></v></c><c r="CC2" s="38" t="str"><f aca="false">IF(AND(ISNUMBER(AX2), ISNUMBER(AD2)), AVERAGE(AX2,AV2)-AVERAGE(AD2,AF2),&quot;&quot;)</f><v></v></c><c r="CD2" s="38" t="str"><f aca="false">IF(AND(ISNUMBER(BN2), ISNUMBER(AD2)), AVERAGE(BN2,BP2)-AVERAGE(AD2,AF2),&quot;&quot;)</f><v></v></c><c r="CE2" s="38" t="str"><f aca="false">IF(ISNUMBER(CD2),CD2,IF(ISNUMBER(CC2),CC2,&quot;&quot;))</f><v></v></c><c r="CF2" s="38" t="n"><f aca="false">IF(AND(ISNUMBER(SPH_PREOP),ISNUMBER(SE_LAST_)),SPH_PREOP+CYL_PREOP/2,&quot;&quot;)</f><v>-0.5</v></c><c r="CG2" s="38" t="n"><f aca="false">IF(ISNUMBER(SE_12),SE_12,IF(ISNUMBER(SE_6),SE_6,&quot;&quot;))</f><v>-3</v></c><c r="CH2" s="51" t="n"><f aca="false">IF(AND(ISNUMBER(SE_LAST_),ISNUMBER(REF_TARGET)),SE_LAST_-REF_TARGET,&quot;&quot;)</f><v>-2.43</v></c><c r="CI2" s="52" t="n"><f aca="false">IF(ISNUMBER(Y2),IF(ISNUMBER(BJ2),BJ2-Y2,IF(ISNUMBER(AR2),AR2-Y2,&quot;&quot;)),&quot;&quot;)</f><v>-417</v></c><c r="CJ2" s="38" t="str"><f aca="false">IF(ISNUMBER(Z2),IF(ISNUMBER(AT2),AT2-Z2,IF(ISNUMBER(BL2),BL2-Z2,&quot;&quot;)),&quot;&quot;)</f><v></v></c><c r="CK2" s="53" t="n"><f aca="false">IF(ISNUMBER(LAST_SE_ERROR),REF_TARGET,&quot;&quot;)</f><v>-0.57</v></c><c r="CL2" s="53" t="n"><f aca="false">IF(AND(OR(ISNUMBER(BH2),ISNUMBER(AP2)),ISNUMBER(W2)),-LOG(20/W2)--LOG(20/IF(ISNUMBER(BH2),BH2,AP2)),&quot;&quot;)</f><v>0.698970004336019</v></c><c r="CM2" s="54" t="n"><f aca="false">IF(ISNUMBER(BF2),BF2,IF(ISNUMBER(AN2),AN2,&quot;&quot;))</f><v>1</v></c><c r="CN2" s="54" t="n"><f aca="false">IF(AND(ISNUMBER(CM2),ISNUMBER(U2)),CM2-U2,&quot;&quot;)</f><v>0</v></c><c r="CO2" s="55" t="n"><f aca="false">IF(ISNUMBER(BCVA_12),BCVA_12,IF(ISNUMBER(BCVA_6),BCVA_6,&quot;&quot;))</f><v>20</v></c><c r="CP2" s="55" t="n"><f aca="false">IF(ISNUMBER(CO2),PREOP_BCVA,&quot;&quot;)</f><v>100</v></c><c r="CQ2" s="56" t="n"><f aca="false">IF(AND(REF_TARGET&lt;=0,REF_TARGET&gt;-1),IF(ISNUMBER(UDVA_12),UDVA_12,IF(ISNUMBER(UDVA_6),UDVA_6,&quot;&quot;)),&quot;&quot;)</f><v>200</v></c><c r="CR2" s="53" t="n"><f aca="false">IF(ISNUMBER(PREOP_PENTACAM_RV),IF(ISNUMBER(SPH_6),IF(ISNUMBER($EQ2),0,1),&quot;&quot;),&quot;&quot;)</f><v>1</v></c><c r="CS2" s="53" t="str"><f aca="false">IF(ISNUMBER(PREOP_PENTACAM_RV),IF(ISNUMBER(SPH_12),IF(ISNUMBER($GM2),0,1),&quot;&quot;),&quot;&quot;)</f><v></v></c><c r="CT2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2" s="0" t="n"><v>7.37</v></c><c r="CV2" s="38" t="n"><v>7.65</v></c><c r="CW2" s="38" t="n"><v>127.2</v></c><c r="CX2" s="38" t="n"><v>1.7</v></c><c r="CY2" s="38" t="n"><v>0.24</v></c><c r="CZ2" s="38" t="n"><v>0.55</v></c><c r="DA2" s="38" t="n"><v>0.82</v></c><c r="DB2" s="38" t="n"><v>1.85</v></c><c r="DC2" s="38" t="n"><v>1032</v></c><c r="DD2" s="38" t="n"><v>1030</v></c><c r="DE2" s="38" t="n"><v>1101</v></c><c r="DF2" s="38" t="n"><v>1047</v></c><c r="DG2" s="38" t="n"><v>1098</v></c><c r="DH2" s="38" t="n"><v>1159</v></c><c r="DI2" s="38" t="n"><v>1019</v></c><c r="DJ2" s="38" t="n"><v>0.28</v></c><c r="DK2" s="38" t="n"><v>0.9</v></c><c r="DL2" s="38" t="n"><v>7.54</v></c><c r="DM2" s="38" t="n"><v>7.52</v></c><c r="DN2" s="38" t="n"><v>7.58</v></c><c r="DO2" s="38" t="n"><v>7.75</v></c><c r="DP2" s="38" t="n"><v>8.02</v></c><c r="DQ2" s="38" t="n"><v>8.14</v></c><c r="DR2" s="38" t="n"><v>0</v></c><c r="DS2" s="38" t="n"><v>1.5</v></c><c r="DT2" s="38" t="n"><v>5.98</v></c><c r="DU2" s="38" t="n"><v>5.84</v></c><c r="DV2" s="38" t="n"><v>6.33</v></c><c r="DW2" s="38" t="n"><v>7.62</v></c><c r="DX2" s="38" t="n"><v>8</v></c><c r="DY2" s="38" t="n"><v>0</v></c><c r="DZ2" s="38" t="n"><v>0</v></c><c r="EA2" s="58" t="n"><v>1.5</v></c><c r="EB2" s="59" t="n"><v>44.1</v></c><c r="EC2" s="59" t="n"><v>45.8</v></c><c r="ED2" s="59" t="n"><v>45</v></c><c r="EE2" s="59" t="n"><v>127.2</v></c><c r="EF2" s="59" t="n"><v>1.7</v></c><c r="EG2" s="59" t="n"><v>-6.3</v></c><c r="EH2" s="59" t="n"><v>-7.3</v></c><c r="EI2" s="59" t="n"><v>-6.8</v></c><c r="EJ2" s="59" t="n"><v>78.2</v></c><c r="EK2" s="59" t="n"><v>1</v></c><c r="EL2" s="59" t="n"><v>7.4</v></c><c r="EM2" s="59" t="n"><v>21.4</v></c><c r="EN2" s="59" t="n"><v>44.6</v></c><c r="EO2" s="59" t="n"><v>97.6</v></c><c r="EP2" s="60" t="n"><v>19</v></c><c r="II2" s="52" t="str"><f aca="false">IF(ISNUMBER(GM2),GM2,IF(ISNUMBER(EQ2),EQ2,&quot;&quot;))</f><v></v></c><c r="IJ2" s="38" t="str"><f aca="false">IF(ISNUMBER(GN2),GN2,IF(ISNUMBER(ER2),ER2,&quot;&quot;))</f><v></v></c><c r="IK2" s="38" t="str"><f aca="false">IF(ISNUMBER(GO2),GO2,IF(ISNUMBER(ES2),ES2,&quot;&quot;))</f><v></v></c><c r="IL2" s="38" t="str"><f aca="false">IF(ISNUMBER(GP2),GP2,IF(ISNUMBER(ET2),ET2,&quot;&quot;))</f><v></v></c><c r="IM2" s="38" t="str"><f aca="false">IF(ISNUMBER(GQ2),GQ2,IF(ISNUMBER(EU2),EU2,&quot;&quot;))</f><v></v></c><c r="IN2" s="38" t="str"><f aca="false">IF(ISNUMBER(GR2),GR2,IF(ISNUMBER(EV2),EV2,&quot;&quot;))</f><v></v></c><c r="IO2" s="38" t="str"><f aca="false">IF(ISNUMBER(GS2),GS2,IF(ISNUMBER(EW2),EW2,&quot;&quot;))</f><v></v></c><c r="IP2" s="38" t="str"><f aca="false">IF(ISNUMBER(GT2),GT2,IF(ISNUMBER(EX2),EX2,&quot;&quot;))</f><v></v></c><c r="IQ2" s="38" t="str"><f aca="false">IF(ISNUMBER(GU2),GU2,IF(ISNUMBER(EY2),EY2,&quot;&quot;))</f><v></v></c><c r="IR2" s="38" t="str"><f aca="false">IF(ISNUMBER(GV2),GV2,IF(ISNUMBER(EZ2),EZ2,&quot;&quot;))</f><v></v></c><c r="IS2" s="38" t="str"><f aca="false">IF(ISNUMBER(GW2),GW2,IF(ISNUMBER(FA2),FA2,&quot;&quot;))</f><v></v></c><c r="IT2" s="38" t="str"><f aca="false">IF(ISNUMBER(GX2),GX2,IF(ISNUMBER(FB2),FB2,&quot;&quot;))</f><v></v></c><c r="IU2" s="38" t="str"><f aca="false">IF(ISNUMBER(GY2),GY2,IF(ISNUMBER(FC2),FC2,&quot;&quot;))</f><v></v></c><c r="IV2" s="38" t="str"><f aca="false">IF(ISNUMBER(GZ2),GZ2,IF(ISNUMBER(FD2),FD2,&quot;&quot;))</f><v></v></c><c r="IW2" s="38" t="str"><f aca="false">IF(ISNUMBER(HA2),HA2,IF(ISNUMBER(FE2),FE2,&quot;&quot;))</f><v></v></c><c r="IX2" s="38" t="str"><f aca="false">IF(ISNUMBER(HB2),HB2,IF(ISNUMBER(FF2),FF2,&quot;&quot;))</f><v></v></c><c r="IY2" s="38" t="str"><f aca="false">IF(ISNUMBER(HC2),HC2,IF(ISNUMBER(FG2),FG2,&quot;&quot;))</f><v></v></c><c r="IZ2" s="38" t="str"><f aca="false">IF(ISNUMBER(HD2),HD2,IF(ISNUMBER(FH2),FH2,&quot;&quot;))</f><v></v></c><c r="JA2" s="38" t="str"><f aca="false">IF(ISNUMBER(HE2),HE2,IF(ISNUMBER(FI2),FI2,&quot;&quot;))</f><v></v></c><c r="JB2" s="38" t="str"><f aca="false">IF(ISNUMBER(HF2),HF2,IF(ISNUMBER(FJ2),FJ2,&quot;&quot;))</f><v></v></c><c r="JC2" s="38" t="str"><f aca="false">IF(ISNUMBER(HG2),HG2,IF(ISNUMBER(FK2),FK2,&quot;&quot;))</f><v></v></c><c r="JD2" s="38" t="str"><f aca="false">IF(ISNUMBER(HH2),HH2,IF(ISNUMBER(FL2),FL2,&quot;&quot;))</f><v></v></c><c r="JE2" s="38" t="str"><f aca="false">IF(ISNUMBER(HI2),HI2,IF(ISNUMBER(FM2),FM2,&quot;&quot;))</f><v></v></c><c r="JF2" s="38" t="str"><f aca="false">IF(ISNUMBER(HJ2),HJ2,IF(ISNUMBER(FN2),FN2,&quot;&quot;))</f><v></v></c><c r="JG2" s="38" t="str"><f aca="false">IF(ISNUMBER(HK2),HK2,IF(ISNUMBER(FO2),FO2,&quot;&quot;))</f><v></v></c><c r="JH2" s="38" t="str"><f aca="false">IF(ISNUMBER(HL2),HL2,IF(ISNUMBER(FP2),FP2,&quot;&quot;))</f><v></v></c><c r="JI2" s="38" t="str"><f aca="false">IF(ISNUMBER(HM2),HM2,IF(ISNUMBER(FQ2),FQ2,&quot;&quot;))</f><v></v></c><c r="JJ2" s="38" t="str"><f aca="false">IF(ISNUMBER(HN2),HN2,IF(ISNUMBER(FR2),FR2,&quot;&quot;))</f><v></v></c><c r="JK2" s="38" t="str"><f aca="false">IF(ISNUMBER(HO2),HO2,IF(ISNUMBER(FS2),FS2,&quot;&quot;))</f><v></v></c><c r="JL2" s="38" t="str"><f aca="false">IF(ISNUMBER(HP2),HP2,IF(ISNUMBER(FT2),FT2,&quot;&quot;))</f><v></v></c><c r="JM2" s="38" t="str"><f aca="false">IF(ISNUMBER(HQ2),HQ2,IF(ISNUMBER(FU2),FU2,&quot;&quot;))</f><v></v></c><c r="JN2" s="51" t="str"><f aca="false">IF(ISNUMBER(HR2),HR2,IF(ISNUMBER(FV2),FV2,&quot;&quot;))</f><v></v></c><c r="JO2" s="59" t="str"><f aca="false">IF(ISNUMBER(HS2),HS2,IF(ISNUMBER(FW2),FW2,&quot;&quot;))</f><v></v></c><c r="JP2" s="59" t="str"><f aca="false">IF(ISNUMBER(HT2),HT2,IF(ISNUMBER(FX2),FX2,&quot;&quot;))</f><v></v></c><c r="JQ2" s="59" t="str"><f aca="false">IF(ISNUMBER(HU2),HU2,IF(ISNUMBER(FY2),FY2,&quot;&quot;))</f><v></v></c><c r="JR2" s="59" t="str"><f aca="false">IF(ISNUMBER(HV2),HV2,IF(ISNUMBER(FZ2),FZ2,&quot;&quot;))</f><v></v></c><c r="JS2" s="59" t="str"><f aca="false">IF(ISNUMBER(HW2),HW2,IF(ISNUMBER(GA2),GA2,&quot;&quot;))</f><v></v></c><c r="JT2" s="59" t="str"><f aca="false">IF(ISNUMBER(HX2),HX2,IF(ISNUMBER(GB2),GB2,&quot;&quot;))</f><v></v></c><c r="JU2" s="59" t="str"><f aca="false">IF(ISNUMBER(HY2),HY2,IF(ISNUMBER(GC2),GC2,&quot;&quot;))</f><v></v></c><c r="JV2" s="59" t="str"><f aca="false">IF(ISNUMBER(HZ2),HZ2,IF(ISNUMBER(GD2),GD2,&quot;&quot;))</f><v></v></c><c r="JW2" s="59" t="str"><f aca="false">IF(ISNUMBER(IA2),IA2,IF(ISNUMBER(GE2),GE2,&quot;&quot;))</f><v></v></c><c r="JX2" s="59" t="str"><f aca="false">IF(ISNUMBER(IB2),IB2,IF(ISNUMBER(GF2),GF2,&quot;&quot;))</f><v></v></c><c r="JY2" s="59" t="str"><f aca="false">IF(ISNUMBER(IC2),IC2,IF(ISNUMBER(GG2),GG2,&quot;&quot;))</f><v></v></c><c r="JZ2" s="59" t="str"><f aca="false">IF(ISNUMBER(ID2),ID2,IF(ISNUMBER(GH2),GH2,&quot;&quot;))</f><v></v></c><c r="KA2" s="59" t="str"><f aca="false">IF(ISNUMBER(IE2),IE2,IF(ISNUMBER(GI2),GI2,&quot;&quot;))</f><v></v></c><c r="KB2" s="59" t="str"><f aca="false">IF(ISNUMBER(IF2),IF2,IF(ISNUMBER(GJ2),GJ2,&quot;&quot;))</f><v></v></c><c r="KC2" s="59" t="str"><f aca="false">IF(ISNUMBER(IG2),IG2,IF(ISNUMBER(GK2),GK2,&quot;&quot;))</f><v></v></c><c r="KD2" s="61" t="str"><f aca="false">IF(ISNUMBER(IH2),IH2,IF(ISNUMBER(GL2),GL2,&quot;&quot;))</f><v></v></c><c r="KE2" s="52" t="str"><f aca="false">IF(AND(ISNUMBER(II2),ISNUMBER(CU2)),II2-CU2,&quot;&quot;)</f><v></v></c><c r="KF2" s="38" t="str"><f aca="false">IF(AND(ISNUMBER(IJ2),ISNUMBER(CV2)),IJ2-CV2,&quot;&quot;)</f><v></v></c><c r="KG2" s="38" t="str"><f aca="false">IF(AND(ISNUMBER(IK2),ISNUMBER(CW2)),IK2-CW2,&quot;&quot;)</f><v></v></c><c r="KH2" s="38" t="str"><f aca="false">IF(AND(ISNUMBER(IL2),ISNUMBER(CX2)),IL2-CX2,&quot;&quot;)</f><v></v></c><c r="KI2" s="38" t="str"><f aca="false">IF(AND(ISNUMBER(IM2),ISNUMBER(CY2)),IM2-CY2,&quot;&quot;)</f><v></v></c><c r="KJ2" s="38" t="str"><f aca="false">IF(AND(ISNUMBER(IN2),ISNUMBER(CZ2)),IN2-CZ2,&quot;&quot;)</f><v></v></c><c r="KK2" s="38" t="str"><f aca="false">IF(AND(ISNUMBER(IO2),ISNUMBER(DA2)),IO2-DA2,&quot;&quot;)</f><v></v></c><c r="KL2" s="38" t="str"><f aca="false">IF(AND(ISNUMBER(IP2),ISNUMBER(DB2)),IP2-DB2,&quot;&quot;)</f><v></v></c><c r="KM2" s="38" t="str"><f aca="false">IF(AND(ISNUMBER(IQ2),ISNUMBER(DC2)),IQ2-DC2,&quot;&quot;)</f><v></v></c><c r="KN2" s="38" t="str"><f aca="false">IF(AND(ISNUMBER(IR2),ISNUMBER(DD2)),IR2-DD2,&quot;&quot;)</f><v></v></c><c r="KO2" s="38" t="str"><f aca="false">IF(AND(ISNUMBER(IS2),ISNUMBER(DE2)),IS2-DE2,&quot;&quot;)</f><v></v></c><c r="KP2" s="38" t="str"><f aca="false">IF(AND(ISNUMBER(IT2),ISNUMBER(DF2)),IT2-DF2,&quot;&quot;)</f><v></v></c><c r="KQ2" s="38" t="str"><f aca="false">IF(AND(ISNUMBER(IU2),ISNUMBER(DG2)),IU2-DG2,&quot;&quot;)</f><v></v></c><c r="KR2" s="38" t="str"><f aca="false">IF(AND(ISNUMBER(IV2),ISNUMBER(DH2)),IV2-DH2,&quot;&quot;)</f><v></v></c><c r="KS2" s="38" t="str"><f aca="false">IF(AND(ISNUMBER(IW2),ISNUMBER(DI2)),IW2-DI2,&quot;&quot;)</f><v></v></c><c r="KT2" s="38" t="str"><f aca="false">IF(AND(ISNUMBER(IX2),ISNUMBER(DJ2)),IX2-DJ2,&quot;&quot;)</f><v></v></c><c r="KU2" s="38" t="str"><f aca="false">IF(AND(ISNUMBER(IY2),ISNUMBER(DK2)),IY2-DK2,&quot;&quot;)</f><v></v></c><c r="KV2" s="38" t="str"><f aca="false">IF(AND(ISNUMBER(IZ2),ISNUMBER(DL2)),IZ2-DL2,&quot;&quot;)</f><v></v></c><c r="KW2" s="38" t="str"><f aca="false">IF(AND(ISNUMBER(JA2),ISNUMBER(DM2)),JA2-DM2,&quot;&quot;)</f><v></v></c><c r="KX2" s="38" t="str"><f aca="false">IF(AND(ISNUMBER(JB2),ISNUMBER(DN2)),JB2-DN2,&quot;&quot;)</f><v></v></c><c r="KY2" s="38" t="str"><f aca="false">IF(AND(ISNUMBER(JC2),ISNUMBER(DO2)),JC2-DO2,&quot;&quot;)</f><v></v></c><c r="KZ2" s="38" t="str"><f aca="false">IF(AND(ISNUMBER(JD2),ISNUMBER(DP2)),JD2-DP2,&quot;&quot;)</f><v></v></c><c r="LA2" s="38" t="str"><f aca="false">IF(AND(ISNUMBER(JE2),ISNUMBER(DQ2)),JE2-DQ2,&quot;&quot;)</f><v></v></c><c r="LB2" s="38" t="str"><f aca="false">IF(AND(ISNUMBER(JF2),ISNUMBER(DR2)),JF2-DR2,&quot;&quot;)</f><v></v></c><c r="LC2" s="38" t="str"><f aca="false">IF(AND(ISNUMBER(JG2),ISNUMBER(DS2)),JG2-DS2,&quot;&quot;)</f><v></v></c><c r="LD2" s="38" t="str"><f aca="false">IF(AND(ISNUMBER(JH2),ISNUMBER(DT2)),JH2-DT2,&quot;&quot;)</f><v></v></c><c r="LE2" s="38" t="str"><f aca="false">IF(AND(ISNUMBER(JI2),ISNUMBER(DU2)),JI2-DU2,&quot;&quot;)</f><v></v></c><c r="LF2" s="38" t="str"><f aca="false">IF(AND(ISNUMBER(JJ2),ISNUMBER(DV2)),JJ2-DV2,&quot;&quot;)</f><v></v></c><c r="LG2" s="38" t="str"><f aca="false">IF(AND(ISNUMBER(JK2),ISNUMBER(DW2)),JK2-DW2,&quot;&quot;)</f><v></v></c><c r="LH2" s="38" t="str"><f aca="false">IF(AND(ISNUMBER(JL2),ISNUMBER(DX2)),JL2-DX2,&quot;&quot;)</f><v></v></c><c r="LI2" s="38" t="str"><f aca="false">IF(AND(ISNUMBER(JM2),ISNUMBER(DY2)),JM2-DY2,&quot;&quot;)</f><v></v></c><c r="LJ2" s="38" t="str"><f aca="false">IF(AND(ISNUMBER(JN2),ISNUMBER(DZ2)),JN2-DZ2,&quot;&quot;)</f><v></v></c><c r="LK2" s="38" t="str"><f aca="false">IF(AND(ISNUMBER(JO2),ISNUMBER(EA2)),JO2-EA2,&quot;&quot;)</f><v></v></c><c r="LL2" s="38" t="str"><f aca="false">IF(AND(ISNUMBER(JP2),ISNUMBER(EB2)),JP2-EB2,&quot;&quot;)</f><v></v></c><c r="LM2" s="38" t="str"><f aca="false">IF(AND(ISNUMBER(JQ2),ISNUMBER(EC2)),JQ2-EC2,&quot;&quot;)</f><v></v></c><c r="LN2" s="38" t="str"><f aca="false">IF(AND(ISNUMBER(JR2),ISNUMBER(ED2)),JR2-ED2,&quot;&quot;)</f><v></v></c><c r="LO2" s="38" t="str"><f aca="false">IF(AND(ISNUMBER(JS2),ISNUMBER(EE2)),JS2-EE2,&quot;&quot;)</f><v></v></c><c r="LP2" s="38" t="str"><f aca="false">IF(AND(ISNUMBER(JT2),ISNUMBER(EF2)),JT2-EF2,&quot;&quot;)</f><v></v></c><c r="LQ2" s="38" t="str"><f aca="false">IF(AND(ISNUMBER(JU2),ISNUMBER(EG2)),JU2-EG2,&quot;&quot;)</f><v></v></c><c r="LR2" s="38" t="str"><f aca="false">IF(AND(ISNUMBER(JV2),ISNUMBER(EH2)),JV2-EH2,&quot;&quot;)</f><v></v></c><c r="LS2" s="38" t="str"><f aca="false">IF(AND(ISNUMBER(JW2),ISNUMBER(EI2)),JW2-EI2,&quot;&quot;)</f><v></v></c><c r="LT2" s="38" t="str"><f aca="false">IF(AND(ISNUMBER(JX2),ISNUMBER(EJ2)),JX2-EJ2,&quot;&quot;)</f><v></v></c><c r="LU2" s="38" t="str"><f aca="false">IF(AND(ISNUMBER(JY2),ISNUMBER(EK2)),JY2-EK2,&quot;&quot;)</f><v></v></c><c r="LV2" s="38" t="str"><f aca="false">IF(AND(ISNUMBER(JZ2),ISNUMBER(EL2)),JZ2-EL2,&quot;&quot;)</f><v></v></c><c r="LW2" s="38" t="str"><f aca="false">IF(AND(ISNUMBER(KA2),ISNUMBER(EM2)),KA2-EM2,&quot;&quot;)</f><v></v></c><c r="LX2" s="38" t="str"><f aca="false">IF(AND(ISNUMBER(KB2),ISNUMBER(EN2)),KB2-EN2,&quot;&quot;)</f><v></v></c><c r="LY2" s="38" t="str"><f aca="false">IF(AND(ISNUMBER(KC2),ISNUMBER(EO2)),KC2-EO2,&quot;&quot;)</f><v></v></c><c r="LZ2" s="38" t="str"><f aca="false">IF(AND(ISNUMBER(KD2),ISNUMBER(EP2)),KD2-EP2,&quot;&quot;)</f><v></v></c><c r="MA2" s="38" t="str"><f aca="false">IF(AND(ISNUMBER(HT2),ISNUMBER(FX2)),HT2-FX2,&quot;&quot;)</f><v></v></c><c r="MB2" s="38" t="str"><f aca="false">IF(AND(ISNUMBER(HU2),ISNUMBER(FY2)),HU2-FY2,&quot;&quot;)</f><v></v></c><c r="MC2" s="38" t="str"><f aca="false">IF(AND(ISNUMBER(HY2),ISNUMBER(GC2)),HY2-GC2,&quot;&quot;)</f><v></v></c><c r="MD2" s="38" t="n"><f aca="false">HZ2-GD2</f><v>0</v></c></row><row collapsed="false" customFormat="false" customHeight="true" hidden="false" ht="26.25" outlineLevel="0" r="3"><c r="A3" s="35" t="n"><v>41311</v></c><c r="B3" s="36" t="s"><v>337</v></c><c r="C3" s="36" t="s"><v>338</v></c><c r="D3" s="37" t="s"><v>339</v></c><c r="E3" s="38" t="n"><v>67</v></c><c r="F3" s="39" t="n"><v>16648</v></c><c r="G3" s="38" t="s"><v>340</v></c><c r="H3" s="38" t="s"><v>333</v></c><c r="I3" s="38" t="n"><v>1835988</v></c><c r="P3" s="42" t="n"><v>-0.5</v></c><c r="Q3" s="38" t="n"><v>-0.51</v></c><c r="R3" s="43" t="s"><v>334</v></c><c r="S3" s="44" t="n"><v>41260</v></c><c r="T3" s="45" t="n"><v>-1</v></c><c r="U3" s="45" t="n"><v>2.75</v></c><c r="V3" s="38" t="n"><v>13</v></c><c r="W3" s="38" t="n"><v>40</v></c><c r="X3" s="38" t="n"><v>13</v></c><c r="Y3" s="38" t="n"><v>681</v></c><c r="Z3" s="38" t="n"><v>24.34</v></c><c r="AC3" s="38" t="n"><v>2.19</v></c><c r="AD3" s="38" t="n"><v>41.67</v></c><c r="AE3" s="38" t="n"><v>93</v></c><c r="AF3" s="38" t="n"><v>43.44</v></c><c r="AG3" s="38" t="n"><v>3</v></c><c r="AH3" s="38" t="n"><v>0</v></c><c r="AI3" s="38" t="n"><f aca="false">IF(AND(ISNUMBER(SK),SK&gt;0),1,0)</f><v>0</v></c><c r="AK3" s="39" t="n"><v>41429</v></c><c r="AL3" s="62" t="n"><v>200</v></c><c r="AM3" s="45" t="n"><v>-2.75</v></c><c r="AN3" s="45" t="n"><v>0.5</v></c><c r="AO3" s="38" t="n"><v>178</v></c><c r="AP3" s="38" t="n"><v>30</v></c><c r="AQ3" s="38" t="n"><v>15</v></c><c r="AS3" s="38" t="n"><v>2778</v></c><c r="AZ3" s="38" t="n"><f aca="false">IF(ISNUMBER(AM3),AM3+0.5*AN3,&quot;&quot;)</f><v>-2.5</v></c><c r="BA3" s="38" t="n"><f aca="false">IF(ISNUMBER(AZ3),IF(ISNUMBER(Q3),AZ3-Q3,&quot;MISSING&quot;),&quot;&quot;)</f><v>-1.99</v></c><c r="BB3" s="38" t="str"><f aca="false">IF(AND(ISNUMBER(AR3),ISNUMBER(Y3)),AR3-Y3,IF(ISNUMBER(AR3),&quot;MISSING&quot;,&quot;&quot;))</f><v></v></c><c r="BC3" s="63" t="n"><v>41779</v></c><c r="BD3" s="64"/><c r="BR3" s="38" t="str"><f aca="false">IF(ISNUMBER(BE3),BE3+0.5*BF3,&quot;&quot;)</f><v></v></c><c r="BS3" s="38" t="str"><f aca="false">IF(ISNUMBER(BR3),IF(ISNUMBER($Q3),BR3-$Q3,&quot;MISSING&quot;),&quot;&quot;)</f><v></v></c><c r="BT3" s="38" t="str"><f aca="false">IF(AND(ISNUMBER(BJ3),ISNUMBER($Y3)),BJ3-$Y3,IF(ISNUMBER(BJ3),&quot;MISSING&quot;,&quot;&quot;))</f><v></v></c><c r="BU3" s="38" t="n"><f aca="false">IF(AND(ISBLANK($AM3),ISBLANK($BE3)),0,1)</f><v>1</v></c><c r="BV3" s="38" t="n"><f aca="false">IF(AND(ISNUMBER($AM3),ISNUMBER($BE3)),1,0)</f><v>0</v></c><c r="BW3" s="38" t="str"><f aca="false">IF(BV3,SE_PREOP,&quot;&quot;)</f><v></v></c><c r="BX3" s="38" t="str"><f aca="false">IF(FU_6_AND_12,SE_6,&quot;&quot;)</f><v></v></c><c r="BY3" s="38" t="str"><f aca="false">IF(FU_6_AND_12,SE_12,&quot;&quot;)</f><v></v></c><c r="BZ3" s="49" t="n"><f aca="false">IF(AND(ISNUMBER(BC3),ISNUMBER(BE3)),BC3-A3,IF(ISNUMBER(AK3),AK3-A3,0))</f><v>118</v></c><c r="CA3" s="50" t="n"><f aca="false">IF(BZ3&gt;0,BZ3/30,&quot;&quot;)</f><v>3.93333333333333</v></c><c r="CB3" s="38" t="str"><f aca="false">IF(AND(ISNUMBER(AZ3),ISNUMBER(BR3)),(BR3-AZ3),&quot;&quot;)</f><v></v></c><c r="CC3" s="38" t="str"><f aca="false">IF(AND(ISNUMBER(AX3), ISNUMBER(AD3)), AVERAGE(AX3,AV3)-AVERAGE(AD3,AF3),&quot;&quot;)</f><v></v></c><c r="CD3" s="38" t="str"><f aca="false">IF(AND(ISNUMBER(BN3), ISNUMBER(AD3)), AVERAGE(BN3,BP3)-AVERAGE(AD3,AF3),&quot;&quot;)</f><v></v></c><c r="CE3" s="38" t="str"><f aca="false">IF(ISNUMBER(CD3),CD3,IF(ISNUMBER(CC3),CC3,&quot;&quot;))</f><v></v></c><c r="CF3" s="38" t="n"><f aca="false">IF(AND(ISNUMBER(SPH_PREOP),ISNUMBER(SE_LAST_)),SPH_PREOP+CYL_PREOP/2,&quot;&quot;)</f><v>0.375</v></c><c r="CG3" s="38" t="n"><f aca="false">IF(ISNUMBER(SE_12),SE_12,IF(ISNUMBER(SE_6),SE_6,&quot;&quot;))</f><v>-2.5</v></c><c r="CH3" s="51" t="n"><f aca="false">IF(AND(ISNUMBER(SE_LAST_),ISNUMBER(REF_TARGET)),SE_LAST_-REF_TARGET,&quot;&quot;)</f><v>-1.99</v></c><c r="CI3" s="52" t="str"><f aca="false">IF(ISNUMBER(Y3),IF(ISNUMBER(BJ3),BJ3-Y3,IF(ISNUMBER(AR3),AR3-Y3,&quot;&quot;)),&quot;&quot;)</f><v></v></c><c r="CJ3" s="38" t="str"><f aca="false">IF(ISNUMBER(Z3),IF(ISNUMBER(AT3),AT3-Z3,IF(ISNUMBER(BL3),BL3-Z3,&quot;&quot;)),&quot;&quot;)</f><v></v></c><c r="CK3" s="53" t="n"><f aca="false">IF(ISNUMBER(LAST_SE_ERROR),REF_TARGET,&quot;&quot;)</f><v>-0.51</v></c><c r="CL3" s="53" t="n"><f aca="false">IF(AND(OR(ISNUMBER(BH3),ISNUMBER(AP3)),ISNUMBER(W3)),-LOG(20/W3)--LOG(20/IF(ISNUMBER(BH3),BH3,AP3)),&quot;&quot;)</f><v>0.1249387366083</v></c><c r="CM3" s="54" t="n"><f aca="false">IF(ISNUMBER(BF3),BF3,IF(ISNUMBER(AN3),AN3,&quot;&quot;))</f><v>0.5</v></c><c r="CN3" s="54" t="n"><f aca="false">IF(AND(ISNUMBER(CM3),ISNUMBER(U3)),CM3-U3,&quot;&quot;)</f><v>-2.25</v></c><c r="CO3" s="55" t="n"><f aca="false">IF(ISNUMBER(BCVA_12),BCVA_12,IF(ISNUMBER(BCVA_6),BCVA_6,&quot;&quot;))</f><v>30</v></c><c r="CP3" s="55" t="n"><f aca="false">IF(ISNUMBER(CO3),PREOP_BCVA,&quot;&quot;)</f><v>40</v></c><c r="CQ3" s="56" t="n"><f aca="false">IF(AND(REF_TARGET&lt;=0,REF_TARGET&gt;-1),IF(ISNUMBER(UDVA_12),UDVA_12,IF(ISNUMBER(UDVA_6),UDVA_6,&quot;&quot;)),&quot;&quot;)</f><v>200</v></c><c r="CR3" s="53" t="n"><f aca="false">IF(ISNUMBER(PREOP_PENTACAM_RV),IF(ISNUMBER(SPH_6),IF(ISNUMBER($EQ3),0,1),&quot;&quot;),&quot;&quot;)</f><v>1</v></c><c r="CS3" s="53" t="str"><f aca="false">IF(ISNUMBER(PREOP_PENTACAM_RV),IF(ISNUMBER(SPH_12),IF(ISNUMBER($GM3),0,1),&quot;&quot;),&quot;&quot;)</f><v></v></c><c r="CT3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3" s="0" t="n"><v>7.9</v></c><c r="CV3" s="38" t="n"><v>8.09</v></c><c r="CW3" s="38" t="n"><v>88.4</v></c><c r="CX3" s="38" t="n"><v>1</v></c><c r="CY3" s="38" t="n"><v>0.43</v></c><c r="CZ3" s="38" t="n"><v>0.48</v></c><c r="DA3" s="38" t="n"><v>2.64</v></c><c r="DB3" s="38" t="n"><v>3.3</v></c><c r="DC3" s="38" t="n"><v>656</v></c><c r="DD3" s="38" t="n"><v>660</v></c><c r="DE3" s="38" t="n"><v>824</v></c><c r="DF3" s="38" t="n"><v>678</v></c><c r="DG3" s="38" t="n"><v>750</v></c><c r="DH3" s="38" t="n"><v>728</v></c><c r="DI3" s="38" t="n"><v>638</v></c><c r="DJ3" s="38" t="n"><v>-0.51</v></c><c r="DK3" s="38" t="n"><v>-1.39</v></c><c r="DL3" s="38" t="n"><v>7.99</v></c><c r="DM3" s="38" t="n"><v>8.02</v></c><c r="DN3" s="38" t="n"><v>8.08</v></c><c r="DO3" s="38" t="n"><v>8.18</v></c><c r="DP3" s="38" t="n"><v>8.39</v></c><c r="DQ3" s="38" t="n"><v>8.66</v></c><c r="DR3" s="38" t="n"><v>8.72</v></c><c r="DS3" s="38" t="n"><v>1.2</v></c><c r="DT3" s="38" t="n"><v>6.54</v></c><c r="DU3" s="38" t="n"><v>6.35</v></c><c r="DV3" s="38" t="n"><v>6.4</v></c><c r="DW3" s="38" t="n"><v>6.76</v></c><c r="DX3" s="38" t="n"><v>7.04</v></c><c r="DY3" s="38" t="n"><v>7.13</v></c><c r="DZ3" s="38" t="n"><v>0</v></c><c r="EA3" s="58" t="n"><v>1.2</v></c><c r="EB3" s="59" t="n"><v>41.7</v></c><c r="EC3" s="59" t="n"><v>42.7</v></c><c r="ED3" s="59" t="n"><v>42.2</v></c><c r="EE3" s="59" t="n"><v>88.4</v></c><c r="EF3" s="59" t="n"><v>1</v></c><c r="EG3" s="59" t="n"><v>-6</v></c><c r="EH3" s="59" t="n"><v>-6.2</v></c><c r="EI3" s="59" t="n"><v>-6.1</v></c><c r="EJ3" s="59" t="n"><v>56.5</v></c><c r="EK3" s="59" t="n"><v>0.2</v></c><c r="EL3" s="59" t="n"><v>4.7</v></c><c r="EM3" s="59" t="n"><v>13.8</v></c><c r="EN3" s="59" t="n"><v>29.5</v></c><c r="EO3" s="59" t="n"><v>71</v></c><c r="EP3" s="60" t="n"><v>15</v></c><c r="II3" s="52" t="str"><f aca="false">IF(ISNUMBER(GM3),GM3,IF(ISNUMBER(EQ3),EQ3,&quot;&quot;))</f><v></v></c><c r="IJ3" s="38" t="str"><f aca="false">IF(ISNUMBER(GN3),GN3,IF(ISNUMBER(ER3),ER3,&quot;&quot;))</f><v></v></c><c r="IK3" s="38" t="str"><f aca="false">IF(ISNUMBER(GO3),GO3,IF(ISNUMBER(ES3),ES3,&quot;&quot;))</f><v></v></c><c r="IL3" s="38" t="str"><f aca="false">IF(ISNUMBER(GP3),GP3,IF(ISNUMBER(ET3),ET3,&quot;&quot;))</f><v></v></c><c r="IM3" s="38" t="str"><f aca="false">IF(ISNUMBER(GQ3),GQ3,IF(ISNUMBER(EU3),EU3,&quot;&quot;))</f><v></v></c><c r="IN3" s="38" t="str"><f aca="false">IF(ISNUMBER(GR3),GR3,IF(ISNUMBER(EV3),EV3,&quot;&quot;))</f><v></v></c><c r="IO3" s="38" t="str"><f aca="false">IF(ISNUMBER(GS3),GS3,IF(ISNUMBER(EW3),EW3,&quot;&quot;))</f><v></v></c><c r="IP3" s="38" t="str"><f aca="false">IF(ISNUMBER(GT3),GT3,IF(ISNUMBER(EX3),EX3,&quot;&quot;))</f><v></v></c><c r="IQ3" s="38" t="str"><f aca="false">IF(ISNUMBER(GU3),GU3,IF(ISNUMBER(EY3),EY3,&quot;&quot;))</f><v></v></c><c r="IR3" s="38" t="str"><f aca="false">IF(ISNUMBER(GV3),GV3,IF(ISNUMBER(EZ3),EZ3,&quot;&quot;))</f><v></v></c><c r="IS3" s="38" t="str"><f aca="false">IF(ISNUMBER(GW3),GW3,IF(ISNUMBER(FA3),FA3,&quot;&quot;))</f><v></v></c><c r="IT3" s="38" t="str"><f aca="false">IF(ISNUMBER(GX3),GX3,IF(ISNUMBER(FB3),FB3,&quot;&quot;))</f><v></v></c><c r="IU3" s="38" t="str"><f aca="false">IF(ISNUMBER(GY3),GY3,IF(ISNUMBER(FC3),FC3,&quot;&quot;))</f><v></v></c><c r="IV3" s="38" t="str"><f aca="false">IF(ISNUMBER(GZ3),GZ3,IF(ISNUMBER(FD3),FD3,&quot;&quot;))</f><v></v></c><c r="IW3" s="38" t="str"><f aca="false">IF(ISNUMBER(HA3),HA3,IF(ISNUMBER(FE3),FE3,&quot;&quot;))</f><v></v></c><c r="IX3" s="38" t="str"><f aca="false">IF(ISNUMBER(HB3),HB3,IF(ISNUMBER(FF3),FF3,&quot;&quot;))</f><v></v></c><c r="IY3" s="38" t="str"><f aca="false">IF(ISNUMBER(HC3),HC3,IF(ISNUMBER(FG3),FG3,&quot;&quot;))</f><v></v></c><c r="IZ3" s="38" t="str"><f aca="false">IF(ISNUMBER(HD3),HD3,IF(ISNUMBER(FH3),FH3,&quot;&quot;))</f><v></v></c><c r="JA3" s="38" t="str"><f aca="false">IF(ISNUMBER(HE3),HE3,IF(ISNUMBER(FI3),FI3,&quot;&quot;))</f><v></v></c><c r="JB3" s="38" t="str"><f aca="false">IF(ISNUMBER(HF3),HF3,IF(ISNUMBER(FJ3),FJ3,&quot;&quot;))</f><v></v></c><c r="JC3" s="38" t="str"><f aca="false">IF(ISNUMBER(HG3),HG3,IF(ISNUMBER(FK3),FK3,&quot;&quot;))</f><v></v></c><c r="JD3" s="38" t="str"><f aca="false">IF(ISNUMBER(HH3),HH3,IF(ISNUMBER(FL3),FL3,&quot;&quot;))</f><v></v></c><c r="JE3" s="38" t="str"><f aca="false">IF(ISNUMBER(HI3),HI3,IF(ISNUMBER(FM3),FM3,&quot;&quot;))</f><v></v></c><c r="JF3" s="38" t="str"><f aca="false">IF(ISNUMBER(HJ3),HJ3,IF(ISNUMBER(FN3),FN3,&quot;&quot;))</f><v></v></c><c r="JG3" s="38" t="str"><f aca="false">IF(ISNUMBER(HK3),HK3,IF(ISNUMBER(FO3),FO3,&quot;&quot;))</f><v></v></c><c r="JH3" s="38" t="str"><f aca="false">IF(ISNUMBER(HL3),HL3,IF(ISNUMBER(FP3),FP3,&quot;&quot;))</f><v></v></c><c r="JI3" s="38" t="str"><f aca="false">IF(ISNUMBER(HM3),HM3,IF(ISNUMBER(FQ3),FQ3,&quot;&quot;))</f><v></v></c><c r="JJ3" s="38" t="str"><f aca="false">IF(ISNUMBER(HN3),HN3,IF(ISNUMBER(FR3),FR3,&quot;&quot;))</f><v></v></c><c r="JK3" s="38" t="str"><f aca="false">IF(ISNUMBER(HO3),HO3,IF(ISNUMBER(FS3),FS3,&quot;&quot;))</f><v></v></c><c r="JL3" s="38" t="str"><f aca="false">IF(ISNUMBER(HP3),HP3,IF(ISNUMBER(FT3),FT3,&quot;&quot;))</f><v></v></c><c r="JM3" s="38" t="str"><f aca="false">IF(ISNUMBER(HQ3),HQ3,IF(ISNUMBER(FU3),FU3,&quot;&quot;))</f><v></v></c><c r="JN3" s="51" t="str"><f aca="false">IF(ISNUMBER(HR3),HR3,IF(ISNUMBER(FV3),FV3,&quot;&quot;))</f><v></v></c><c r="JO3" s="59" t="str"><f aca="false">IF(ISNUMBER(HS3),HS3,IF(ISNUMBER(FW3),FW3,&quot;&quot;))</f><v></v></c><c r="JP3" s="59" t="str"><f aca="false">IF(ISNUMBER(HT3),HT3,IF(ISNUMBER(FX3),FX3,&quot;&quot;))</f><v></v></c><c r="JQ3" s="59" t="str"><f aca="false">IF(ISNUMBER(HU3),HU3,IF(ISNUMBER(FY3),FY3,&quot;&quot;))</f><v></v></c><c r="JR3" s="59" t="str"><f aca="false">IF(ISNUMBER(HV3),HV3,IF(ISNUMBER(FZ3),FZ3,&quot;&quot;))</f><v></v></c><c r="JS3" s="59" t="str"><f aca="false">IF(ISNUMBER(HW3),HW3,IF(ISNUMBER(GA3),GA3,&quot;&quot;))</f><v></v></c><c r="JT3" s="59" t="str"><f aca="false">IF(ISNUMBER(HX3),HX3,IF(ISNUMBER(GB3),GB3,&quot;&quot;))</f><v></v></c><c r="JU3" s="59" t="str"><f aca="false">IF(ISNUMBER(HY3),HY3,IF(ISNUMBER(GC3),GC3,&quot;&quot;))</f><v></v></c><c r="JV3" s="59" t="str"><f aca="false">IF(ISNUMBER(HZ3),HZ3,IF(ISNUMBER(GD3),GD3,&quot;&quot;))</f><v></v></c><c r="JW3" s="59" t="str"><f aca="false">IF(ISNUMBER(IA3),IA3,IF(ISNUMBER(GE3),GE3,&quot;&quot;))</f><v></v></c><c r="JX3" s="59" t="str"><f aca="false">IF(ISNUMBER(IB3),IB3,IF(ISNUMBER(GF3),GF3,&quot;&quot;))</f><v></v></c><c r="JY3" s="59" t="str"><f aca="false">IF(ISNUMBER(IC3),IC3,IF(ISNUMBER(GG3),GG3,&quot;&quot;))</f><v></v></c><c r="JZ3" s="59" t="str"><f aca="false">IF(ISNUMBER(ID3),ID3,IF(ISNUMBER(GH3),GH3,&quot;&quot;))</f><v></v></c><c r="KA3" s="59" t="str"><f aca="false">IF(ISNUMBER(IE3),IE3,IF(ISNUMBER(GI3),GI3,&quot;&quot;))</f><v></v></c><c r="KB3" s="59" t="str"><f aca="false">IF(ISNUMBER(IF3),IF3,IF(ISNUMBER(GJ3),GJ3,&quot;&quot;))</f><v></v></c><c r="KC3" s="59" t="str"><f aca="false">IF(ISNUMBER(IG3),IG3,IF(ISNUMBER(GK3),GK3,&quot;&quot;))</f><v></v></c><c r="KD3" s="61" t="str"><f aca="false">IF(ISNUMBER(IH3),IH3,IF(ISNUMBER(GL3),GL3,&quot;&quot;))</f><v></v></c><c r="KE3" s="52" t="str"><f aca="false">IF(AND(ISNUMBER(II3),ISNUMBER(CU3)),II3-CU3,&quot;&quot;)</f><v></v></c><c r="KF3" s="38" t="str"><f aca="false">IF(AND(ISNUMBER(IJ3),ISNUMBER(CV3)),IJ3-CV3,&quot;&quot;)</f><v></v></c><c r="KG3" s="38" t="str"><f aca="false">IF(AND(ISNUMBER(IK3),ISNUMBER(CW3)),IK3-CW3,&quot;&quot;)</f><v></v></c><c r="KH3" s="38" t="str"><f aca="false">IF(AND(ISNUMBER(IL3),ISNUMBER(CX3)),IL3-CX3,&quot;&quot;)</f><v></v></c><c r="KI3" s="38" t="str"><f aca="false">IF(AND(ISNUMBER(IM3),ISNUMBER(CY3)),IM3-CY3,&quot;&quot;)</f><v></v></c><c r="KJ3" s="38" t="str"><f aca="false">IF(AND(ISNUMBER(IN3),ISNUMBER(CZ3)),IN3-CZ3,&quot;&quot;)</f><v></v></c><c r="KK3" s="38" t="str"><f aca="false">IF(AND(ISNUMBER(IO3),ISNUMBER(DA3)),IO3-DA3,&quot;&quot;)</f><v></v></c><c r="KL3" s="38" t="str"><f aca="false">IF(AND(ISNUMBER(IP3),ISNUMBER(DB3)),IP3-DB3,&quot;&quot;)</f><v></v></c><c r="KM3" s="38" t="str"><f aca="false">IF(AND(ISNUMBER(IQ3),ISNUMBER(DC3)),IQ3-DC3,&quot;&quot;)</f><v></v></c><c r="KN3" s="38" t="str"><f aca="false">IF(AND(ISNUMBER(IR3),ISNUMBER(DD3)),IR3-DD3,&quot;&quot;)</f><v></v></c><c r="KO3" s="38" t="str"><f aca="false">IF(AND(ISNUMBER(IS3),ISNUMBER(DE3)),IS3-DE3,&quot;&quot;)</f><v></v></c><c r="KP3" s="38" t="str"><f aca="false">IF(AND(ISNUMBER(IT3),ISNUMBER(DF3)),IT3-DF3,&quot;&quot;)</f><v></v></c><c r="KQ3" s="38" t="str"><f aca="false">IF(AND(ISNUMBER(IU3),ISNUMBER(DG3)),IU3-DG3,&quot;&quot;)</f><v></v></c><c r="KR3" s="38" t="str"><f aca="false">IF(AND(ISNUMBER(IV3),ISNUMBER(DH3)),IV3-DH3,&quot;&quot;)</f><v></v></c><c r="KS3" s="38" t="str"><f aca="false">IF(AND(ISNUMBER(IW3),ISNUMBER(DI3)),IW3-DI3,&quot;&quot;)</f><v></v></c><c r="KT3" s="38" t="str"><f aca="false">IF(AND(ISNUMBER(IX3),ISNUMBER(DJ3)),IX3-DJ3,&quot;&quot;)</f><v></v></c><c r="KU3" s="38" t="str"><f aca="false">IF(AND(ISNUMBER(IY3),ISNUMBER(DK3)),IY3-DK3,&quot;&quot;)</f><v></v></c><c r="KV3" s="38" t="str"><f aca="false">IF(AND(ISNUMBER(IZ3),ISNUMBER(DL3)),IZ3-DL3,&quot;&quot;)</f><v></v></c><c r="KW3" s="38" t="str"><f aca="false">IF(AND(ISNUMBER(JA3),ISNUMBER(DM3)),JA3-DM3,&quot;&quot;)</f><v></v></c><c r="KX3" s="38" t="str"><f aca="false">IF(AND(ISNUMBER(JB3),ISNUMBER(DN3)),JB3-DN3,&quot;&quot;)</f><v></v></c><c r="KY3" s="38" t="str"><f aca="false">IF(AND(ISNUMBER(JC3),ISNUMBER(DO3)),JC3-DO3,&quot;&quot;)</f><v></v></c><c r="KZ3" s="38" t="str"><f aca="false">IF(AND(ISNUMBER(JD3),ISNUMBER(DP3)),JD3-DP3,&quot;&quot;)</f><v></v></c><c r="LA3" s="38" t="str"><f aca="false">IF(AND(ISNUMBER(JE3),ISNUMBER(DQ3)),JE3-DQ3,&quot;&quot;)</f><v></v></c><c r="LB3" s="38" t="str"><f aca="false">IF(AND(ISNUMBER(JF3),ISNUMBER(DR3)),JF3-DR3,&quot;&quot;)</f><v></v></c><c r="LC3" s="38" t="str"><f aca="false">IF(AND(ISNUMBER(JG3),ISNUMBER(DS3)),JG3-DS3,&quot;&quot;)</f><v></v></c><c r="LD3" s="38" t="str"><f aca="false">IF(AND(ISNUMBER(JH3),ISNUMBER(DT3)),JH3-DT3,&quot;&quot;)</f><v></v></c><c r="LE3" s="38" t="str"><f aca="false">IF(AND(ISNUMBER(JI3),ISNUMBER(DU3)),JI3-DU3,&quot;&quot;)</f><v></v></c><c r="LF3" s="38" t="str"><f aca="false">IF(AND(ISNUMBER(JJ3),ISNUMBER(DV3)),JJ3-DV3,&quot;&quot;)</f><v></v></c><c r="LG3" s="38" t="str"><f aca="false">IF(AND(ISNUMBER(JK3),ISNUMBER(DW3)),JK3-DW3,&quot;&quot;)</f><v></v></c><c r="LH3" s="38" t="str"><f aca="false">IF(AND(ISNUMBER(JL3),ISNUMBER(DX3)),JL3-DX3,&quot;&quot;)</f><v></v></c><c r="LI3" s="38" t="str"><f aca="false">IF(AND(ISNUMBER(JM3),ISNUMBER(DY3)),JM3-DY3,&quot;&quot;)</f><v></v></c><c r="LJ3" s="38" t="str"><f aca="false">IF(AND(ISNUMBER(JN3),ISNUMBER(DZ3)),JN3-DZ3,&quot;&quot;)</f><v></v></c><c r="LK3" s="38" t="str"><f aca="false">IF(AND(ISNUMBER(JO3),ISNUMBER(EA3)),JO3-EA3,&quot;&quot;)</f><v></v></c><c r="LL3" s="38" t="str"><f aca="false">IF(AND(ISNUMBER(JP3),ISNUMBER(EB3)),JP3-EB3,&quot;&quot;)</f><v></v></c><c r="LM3" s="38" t="str"><f aca="false">IF(AND(ISNUMBER(JQ3),ISNUMBER(EC3)),JQ3-EC3,&quot;&quot;)</f><v></v></c><c r="LN3" s="38" t="str"><f aca="false">IF(AND(ISNUMBER(JR3),ISNUMBER(ED3)),JR3-ED3,&quot;&quot;)</f><v></v></c><c r="LO3" s="38" t="str"><f aca="false">IF(AND(ISNUMBER(JS3),ISNUMBER(EE3)),JS3-EE3,&quot;&quot;)</f><v></v></c><c r="LP3" s="38" t="str"><f aca="false">IF(AND(ISNUMBER(JT3),ISNUMBER(EF3)),JT3-EF3,&quot;&quot;)</f><v></v></c><c r="LQ3" s="38" t="str"><f aca="false">IF(AND(ISNUMBER(JU3),ISNUMBER(EG3)),JU3-EG3,&quot;&quot;)</f><v></v></c><c r="LR3" s="38" t="str"><f aca="false">IF(AND(ISNUMBER(JV3),ISNUMBER(EH3)),JV3-EH3,&quot;&quot;)</f><v></v></c><c r="LS3" s="38" t="str"><f aca="false">IF(AND(ISNUMBER(JW3),ISNUMBER(EI3)),JW3-EI3,&quot;&quot;)</f><v></v></c><c r="LT3" s="38" t="str"><f aca="false">IF(AND(ISNUMBER(JX3),ISNUMBER(EJ3)),JX3-EJ3,&quot;&quot;)</f><v></v></c><c r="LU3" s="38" t="str"><f aca="false">IF(AND(ISNUMBER(JY3),ISNUMBER(EK3)),JY3-EK3,&quot;&quot;)</f><v></v></c><c r="LV3" s="38" t="str"><f aca="false">IF(AND(ISNUMBER(JZ3),ISNUMBER(EL3)),JZ3-EL3,&quot;&quot;)</f><v></v></c><c r="LW3" s="38" t="str"><f aca="false">IF(AND(ISNUMBER(KA3),ISNUMBER(EM3)),KA3-EM3,&quot;&quot;)</f><v></v></c><c r="LX3" s="38" t="str"><f aca="false">IF(AND(ISNUMBER(KB3),ISNUMBER(EN3)),KB3-EN3,&quot;&quot;)</f><v></v></c><c r="LY3" s="38" t="str"><f aca="false">IF(AND(ISNUMBER(KC3),ISNUMBER(EO3)),KC3-EO3,&quot;&quot;)</f><v></v></c><c r="LZ3" s="38" t="str"><f aca="false">IF(AND(ISNUMBER(KD3),ISNUMBER(EP3)),KD3-EP3,&quot;&quot;)</f><v></v></c><c r="MA3" s="38" t="str"><f aca="false">IF(AND(ISNUMBER(HT3),ISNUMBER(FX3)),HT3-FX3,&quot;&quot;)</f><v></v></c><c r="MB3" s="38" t="str"><f aca="false">IF(AND(ISNUMBER(HU3),ISNUMBER(FY3)),HU3-FY3,&quot;&quot;)</f><v></v></c><c r="MC3" s="38" t="str"><f aca="false">IF(AND(ISNUMBER(HY3),ISNUMBER(GC3)),HY3-GC3,&quot;&quot;)</f><v></v></c><c r="MD3" s="38" t="n"><f aca="false">HZ3-GD3</f><v>0</v></c></row><row collapsed="false" customFormat="false" customHeight="true" hidden="false" ht="26.25" outlineLevel="0" r="4"><c r="A4" s="35" t="n"><v>41400</v></c><c r="B4" s="36" t="s"><v>341</v></c><c r="C4" s="36" t="s"><v>342</v></c><c r="D4" s="37" t="s"><v>339</v></c><c r="E4" s="36" t="n"><v>73</v></c><c r="F4" s="35" t="n"><v>14594</v></c><c r="G4" s="36" t="s"><v>340</v></c><c r="H4" s="36" t="s"><v>333</v></c><c r="I4" s="65" t="n"><v>1836165</v></c><c r="K4" s="40"/><c r="L4" s="41"/><c r="M4" s="41"/><c r="N4" s="41"/><c r="O4" s="41"/><c r="P4" s="42" t="n"><v>-0.5</v></c><c r="Q4" s="38" t="n"><v>-0.46</v></c><c r="R4" s="66" t="s"><v>334</v></c><c r="S4" s="44" t="n"><v>41394</v></c><c r="T4" s="67" t="n"><v>3.5</v></c><c r="U4" s="67" t="n"><v>1.25</v></c><c r="V4" s="65" t="n"><v>45</v></c><c r="W4" s="65" t="n"><v>25</v></c><c r="X4" s="65" t="n"><v>11</v></c><c r="Y4" s="65" t="n"><v>517</v></c><c r="Z4" s="38" t="n"><v>23.37</v></c><c r="AA4" s="38" t="n"><v>11.2</v></c><c r="AB4" s="38" t="n"><v>4.69</v></c><c r="AC4" s="38" t="n"><v>2.77</v></c><c r="AD4" s="38" t="n"><v>41.56</v></c><c r="AE4" s="38" t="n"><v>144</v></c><c r="AF4" s="38" t="n"><v>42.35</v></c><c r="AG4" s="38" t="n"><v>54</v></c><c r="AH4" s="38" t="n"><v>1</v></c><c r="AI4" s="38" t="n"><f aca="false">IF(AND(ISNUMBER(SK),SK&gt;0),1,0)</f><v>1</v></c><c r="AK4" s="68" t="n"><v>41591</v></c><c r="AL4" s="69"/><c r="AM4" s="45" t="n"><v>-3</v></c><c r="AN4" s="45" t="n"><v>1.25</v></c><c r="AO4" s="38" t="n"><v>5</v></c><c r="AP4" s="38" t="n"><v>20</v></c><c r="AQ4" s="38" t="n"><v>20</v></c><c r="AR4" s="38" t="n"><v>475</v></c><c r="AS4" s="38" t="n"><v>2227</v></c><c r="AZ4" s="38" t="n"><f aca="false">IF(ISNUMBER(AM4),AM4+0.5*AN4,&quot;&quot;)</f><v>-2.375</v></c><c r="BA4" s="38" t="n"><f aca="false">IF(ISNUMBER(AZ4),IF(ISNUMBER(Q4),AZ4-Q4,&quot;MISSING&quot;),&quot;&quot;)</f><v>-1.915</v></c><c r="BB4" s="38" t="n"><f aca="false">IF(AND(ISNUMBER(AR4),ISNUMBER(Y4)),AR4-Y4,IF(ISNUMBER(AR4),&quot;MISSING&quot;,&quot;&quot;))</f><v>-42</v></c><c r="BC4" s="39" t="n"><v>41796</v></c><c r="BR4" s="38" t="str"><f aca="false">IF(ISNUMBER(BE4),BE4+0.5*BF4,&quot;&quot;)</f><v></v></c><c r="BS4" s="38" t="str"><f aca="false">IF(ISNUMBER(BR4),IF(ISNUMBER($Q4),BR4-$Q4,&quot;MISSING&quot;),&quot;&quot;)</f><v></v></c><c r="BT4" s="38" t="str"><f aca="false">IF(AND(ISNUMBER(BJ4),ISNUMBER($Y4)),BJ4-$Y4,IF(ISNUMBER(BJ4),&quot;MISSING&quot;,&quot;&quot;))</f><v></v></c><c r="BU4" s="38" t="n"><f aca="false">IF(AND(ISBLANK($AM4),ISBLANK($BE4)),0,1)</f><v>1</v></c><c r="BV4" s="38" t="n"><f aca="false">IF(AND(ISNUMBER($AM4),ISNUMBER($BE4)),1,0)</f><v>0</v></c><c r="BW4" s="38" t="str"><f aca="false">IF(BV4,SE_PREOP,&quot;&quot;)</f><v></v></c><c r="BX4" s="38" t="str"><f aca="false">IF(FU_6_AND_12,SE_6,&quot;&quot;)</f><v></v></c><c r="BY4" s="38" t="str"><f aca="false">IF(FU_6_AND_12,SE_12,&quot;&quot;)</f><v></v></c><c r="BZ4" s="49" t="n"><f aca="false">IF(AND(ISNUMBER(BC4),ISNUMBER(BE4)),BC4-A4,IF(ISNUMBER(AK4),AK4-A4,0))</f><v>191</v></c><c r="CA4" s="50" t="n"><f aca="false">IF(BZ4&gt;0,BZ4/30,&quot;&quot;)</f><v>6.36666666666667</v></c><c r="CB4" s="38" t="str"><f aca="false">IF(AND(ISNUMBER(AZ4),ISNUMBER(BR4)),(BR4-AZ4),&quot;&quot;)</f><v></v></c><c r="CC4" s="38" t="str"><f aca="false">IF(AND(ISNUMBER(AX4), ISNUMBER(AD4)), AVERAGE(AX4,AV4)-AVERAGE(AD4,AF4),&quot;&quot;)</f><v></v></c><c r="CD4" s="38" t="str"><f aca="false">IF(AND(ISNUMBER(BN4), ISNUMBER(AD4)), AVERAGE(BN4,BP4)-AVERAGE(AD4,AF4),&quot;&quot;)</f><v></v></c><c r="CE4" s="38" t="str"><f aca="false">IF(ISNUMBER(CD4),CD4,IF(ISNUMBER(CC4),CC4,&quot;&quot;))</f><v></v></c><c r="CF4" s="38" t="n"><f aca="false">IF(AND(ISNUMBER(SPH_PREOP),ISNUMBER(SE_LAST_)),SPH_PREOP+CYL_PREOP/2,&quot;&quot;)</f><v>4.125</v></c><c r="CG4" s="38" t="n"><f aca="false">IF(ISNUMBER(SE_12),SE_12,IF(ISNUMBER(SE_6),SE_6,&quot;&quot;))</f><v>-2.375</v></c><c r="CH4" s="51" t="n"><f aca="false">IF(AND(ISNUMBER(SE_LAST_),ISNUMBER(REF_TARGET)),SE_LAST_-REF_TARGET,&quot;&quot;)</f><v>-1.915</v></c><c r="CI4" s="52" t="n"><f aca="false">IF(ISNUMBER(Y4),IF(ISNUMBER(BJ4),BJ4-Y4,IF(ISNUMBER(AR4),AR4-Y4,&quot;&quot;)),&quot;&quot;)</f><v>-42</v></c><c r="CJ4" s="38" t="str"><f aca="false">IF(ISNUMBER(Z4),IF(ISNUMBER(AT4),AT4-Z4,IF(ISNUMBER(BL4),BL4-Z4,&quot;&quot;)),&quot;&quot;)</f><v></v></c><c r="CK4" s="53" t="n"><f aca="false">IF(ISNUMBER(LAST_SE_ERROR),REF_TARGET,&quot;&quot;)</f><v>-0.46</v></c><c r="CL4" s="53" t="n"><f aca="false">IF(AND(OR(ISNUMBER(BH4),ISNUMBER(AP4)),ISNUMBER(W4)),-LOG(20/W4)--LOG(20/IF(ISNUMBER(BH4),BH4,AP4)),&quot;&quot;)</f><v>0.0969100130080564</v></c><c r="CM4" s="54" t="n"><f aca="false">IF(ISNUMBER(BF4),BF4,IF(ISNUMBER(AN4),AN4,&quot;&quot;))</f><v>1.25</v></c><c r="CN4" s="54" t="n"><f aca="false">IF(AND(ISNUMBER(CM4),ISNUMBER(U4)),CM4-U4,&quot;&quot;)</f><v>0</v></c><c r="CO4" s="55" t="n"><f aca="false">IF(ISNUMBER(BCVA_12),BCVA_12,IF(ISNUMBER(BCVA_6),BCVA_6,&quot;&quot;))</f><v>20</v></c><c r="CP4" s="55" t="n"><f aca="false">IF(ISNUMBER(CO4),PREOP_BCVA,&quot;&quot;)</f><v>25</v></c><c r="CQ4" s="56" t="n"><f aca="false">IF(AND(REF_TARGET&lt;=0,REF_TARGET&gt;-1),IF(ISNUMBER(UDVA_12),UDVA_12,IF(ISNUMBER(UDVA_6),UDVA_6,&quot;&quot;)),&quot;&quot;)</f><v>0</v></c><c r="CR4" s="53" t="n"><f aca="false">IF(ISNUMBER(PREOP_PENTACAM_RV),IF(ISNUMBER(SPH_6),IF(ISNUMBER($EQ4),0,1),&quot;&quot;),&quot;&quot;)</f><v>1</v></c><c r="CS4" s="53" t="str"><f aca="false">IF(ISNUMBER(PREOP_PENTACAM_RV),IF(ISNUMBER(SPH_12),IF(ISNUMBER($GM4),0,1),&quot;&quot;),&quot;&quot;)</f><v></v></c><c r="CT4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4" s="0" t="n"><v>8.09</v></c><c r="CV4" s="38" t="n"><v>7.95</v></c><c r="CW4" s="38" t="n"><v>173.5</v></c><c r="CX4" s="38" t="n"><v>-0.7</v></c><c r="CY4" s="38" t="n"><v>0.57</v></c><c r="CZ4" s="38" t="n"><v>0.67</v></c><c r="DA4" s="38" t="n"><v>2.24</v></c><c r="DB4" s="38" t="n"><v>2.78</v></c><c r="DC4" s="38" t="n"><v>533</v></c><c r="DD4" s="38" t="n"><v>530</v></c><c r="DE4" s="38" t="n"><v>602</v></c><c r="DF4" s="38" t="n"><v>592</v></c><c r="DG4" s="38" t="n"><v>618</v></c><c r="DH4" s="38" t="n"><v>608</v></c><c r="DI4" s="38" t="n"><v>527</v></c><c r="DJ4" s="38" t="n"><v>-0.66</v></c><c r="DK4" s="38" t="n"><v>-0.33</v></c><c r="DL4" s="38" t="n"><v>8.05</v></c><c r="DM4" s="38" t="n"><v>7.97</v></c><c r="DN4" s="38" t="n"><v>8.1</v></c><c r="DO4" s="38" t="n"><v>8.2</v></c><c r="DP4" s="38" t="n"><v>8.36</v></c><c r="DQ4" s="38" t="n"><v>8.58</v></c><c r="DR4" s="38" t="n"><v>0</v></c><c r="DS4" s="38" t="n"><v>1.5</v></c><c r="DT4" s="38" t="n"><v>6.48</v></c><c r="DU4" s="38" t="n"><v>6.7</v></c><c r="DV4" s="38" t="n"><v>7.01</v></c><c r="DW4" s="38" t="n"><v>6.98</v></c><c r="DX4" s="38" t="n"><v>6.99</v></c><c r="DY4" s="38" t="n"><v>0</v></c><c r="DZ4" s="38" t="n"><v>0</v></c><c r="EA4" s="58" t="n"><v>1.5</v></c><c r="EB4" s="59" t="n"><v>41.7</v></c><c r="EC4" s="59" t="n"><v>42.5</v></c><c r="ED4" s="59" t="n"><v>42.1</v></c><c r="EE4" s="59" t="n"><v>173.5</v></c><c r="EF4" s="59" t="n"><v>0.7</v></c><c r="EG4" s="59" t="n"><v>-6.1</v></c><c r="EH4" s="59" t="n"><v>-6.2</v></c><c r="EI4" s="59" t="n"><v>-6.1</v></c><c r="EJ4" s="59" t="n"><v>11.9</v></c><c r="EK4" s="59" t="n"><v>0</v></c><c r="EL4" s="59" t="n"><v>3.9</v></c><c r="EM4" s="59" t="n"><v>11.3</v></c><c r="EN4" s="59" t="n"><v>23.8</v></c><c r="EO4" s="59" t="n"><v>55.7</v></c><c r="EP4" s="60" t="n"><v>25</v></c><c r="II4" s="52" t="str"><f aca="false">IF(ISNUMBER(GM4),GM4,IF(ISNUMBER(EQ4),EQ4,&quot;&quot;))</f><v></v></c><c r="IJ4" s="38" t="str"><f aca="false">IF(ISNUMBER(GN4),GN4,IF(ISNUMBER(ER4),ER4,&quot;&quot;))</f><v></v></c><c r="IK4" s="38" t="str"><f aca="false">IF(ISNUMBER(GO4),GO4,IF(ISNUMBER(ES4),ES4,&quot;&quot;))</f><v></v></c><c r="IL4" s="38" t="str"><f aca="false">IF(ISNUMBER(GP4),GP4,IF(ISNUMBER(ET4),ET4,&quot;&quot;))</f><v></v></c><c r="IM4" s="38" t="str"><f aca="false">IF(ISNUMBER(GQ4),GQ4,IF(ISNUMBER(EU4),EU4,&quot;&quot;))</f><v></v></c><c r="IN4" s="38" t="str"><f aca="false">IF(ISNUMBER(GR4),GR4,IF(ISNUMBER(EV4),EV4,&quot;&quot;))</f><v></v></c><c r="IO4" s="38" t="str"><f aca="false">IF(ISNUMBER(GS4),GS4,IF(ISNUMBER(EW4),EW4,&quot;&quot;))</f><v></v></c><c r="IP4" s="38" t="str"><f aca="false">IF(ISNUMBER(GT4),GT4,IF(ISNUMBER(EX4),EX4,&quot;&quot;))</f><v></v></c><c r="IQ4" s="38" t="str"><f aca="false">IF(ISNUMBER(GU4),GU4,IF(ISNUMBER(EY4),EY4,&quot;&quot;))</f><v></v></c><c r="IR4" s="38" t="str"><f aca="false">IF(ISNUMBER(GV4),GV4,IF(ISNUMBER(EZ4),EZ4,&quot;&quot;))</f><v></v></c><c r="IS4" s="38" t="str"><f aca="false">IF(ISNUMBER(GW4),GW4,IF(ISNUMBER(FA4),FA4,&quot;&quot;))</f><v></v></c><c r="IT4" s="38" t="str"><f aca="false">IF(ISNUMBER(GX4),GX4,IF(ISNUMBER(FB4),FB4,&quot;&quot;))</f><v></v></c><c r="IU4" s="38" t="str"><f aca="false">IF(ISNUMBER(GY4),GY4,IF(ISNUMBER(FC4),FC4,&quot;&quot;))</f><v></v></c><c r="IV4" s="38" t="str"><f aca="false">IF(ISNUMBER(GZ4),GZ4,IF(ISNUMBER(FD4),FD4,&quot;&quot;))</f><v></v></c><c r="IW4" s="38" t="str"><f aca="false">IF(ISNUMBER(HA4),HA4,IF(ISNUMBER(FE4),FE4,&quot;&quot;))</f><v></v></c><c r="IX4" s="38" t="str"><f aca="false">IF(ISNUMBER(HB4),HB4,IF(ISNUMBER(FF4),FF4,&quot;&quot;))</f><v></v></c><c r="IY4" s="38" t="str"><f aca="false">IF(ISNUMBER(HC4),HC4,IF(ISNUMBER(FG4),FG4,&quot;&quot;))</f><v></v></c><c r="IZ4" s="38" t="str"><f aca="false">IF(ISNUMBER(HD4),HD4,IF(ISNUMBER(FH4),FH4,&quot;&quot;))</f><v></v></c><c r="JA4" s="38" t="str"><f aca="false">IF(ISNUMBER(HE4),HE4,IF(ISNUMBER(FI4),FI4,&quot;&quot;))</f><v></v></c><c r="JB4" s="38" t="str"><f aca="false">IF(ISNUMBER(HF4),HF4,IF(ISNUMBER(FJ4),FJ4,&quot;&quot;))</f><v></v></c><c r="JC4" s="38" t="str"><f aca="false">IF(ISNUMBER(HG4),HG4,IF(ISNUMBER(FK4),FK4,&quot;&quot;))</f><v></v></c><c r="JD4" s="38" t="str"><f aca="false">IF(ISNUMBER(HH4),HH4,IF(ISNUMBER(FL4),FL4,&quot;&quot;))</f><v></v></c><c r="JE4" s="38" t="str"><f aca="false">IF(ISNUMBER(HI4),HI4,IF(ISNUMBER(FM4),FM4,&quot;&quot;))</f><v></v></c><c r="JF4" s="38" t="str"><f aca="false">IF(ISNUMBER(HJ4),HJ4,IF(ISNUMBER(FN4),FN4,&quot;&quot;))</f><v></v></c><c r="JG4" s="38" t="str"><f aca="false">IF(ISNUMBER(HK4),HK4,IF(ISNUMBER(FO4),FO4,&quot;&quot;))</f><v></v></c><c r="JH4" s="38" t="str"><f aca="false">IF(ISNUMBER(HL4),HL4,IF(ISNUMBER(FP4),FP4,&quot;&quot;))</f><v></v></c><c r="JI4" s="38" t="str"><f aca="false">IF(ISNUMBER(HM4),HM4,IF(ISNUMBER(FQ4),FQ4,&quot;&quot;))</f><v></v></c><c r="JJ4" s="38" t="str"><f aca="false">IF(ISNUMBER(HN4),HN4,IF(ISNUMBER(FR4),FR4,&quot;&quot;))</f><v></v></c><c r="JK4" s="38" t="str"><f aca="false">IF(ISNUMBER(HO4),HO4,IF(ISNUMBER(FS4),FS4,&quot;&quot;))</f><v></v></c><c r="JL4" s="38" t="str"><f aca="false">IF(ISNUMBER(HP4),HP4,IF(ISNUMBER(FT4),FT4,&quot;&quot;))</f><v></v></c><c r="JM4" s="38" t="str"><f aca="false">IF(ISNUMBER(HQ4),HQ4,IF(ISNUMBER(FU4),FU4,&quot;&quot;))</f><v></v></c><c r="JN4" s="51" t="str"><f aca="false">IF(ISNUMBER(HR4),HR4,IF(ISNUMBER(FV4),FV4,&quot;&quot;))</f><v></v></c><c r="JO4" s="59" t="str"><f aca="false">IF(ISNUMBER(HS4),HS4,IF(ISNUMBER(FW4),FW4,&quot;&quot;))</f><v></v></c><c r="JP4" s="59" t="str"><f aca="false">IF(ISNUMBER(HT4),HT4,IF(ISNUMBER(FX4),FX4,&quot;&quot;))</f><v></v></c><c r="JQ4" s="59" t="str"><f aca="false">IF(ISNUMBER(HU4),HU4,IF(ISNUMBER(FY4),FY4,&quot;&quot;))</f><v></v></c><c r="JR4" s="59" t="str"><f aca="false">IF(ISNUMBER(HV4),HV4,IF(ISNUMBER(FZ4),FZ4,&quot;&quot;))</f><v></v></c><c r="JS4" s="59" t="str"><f aca="false">IF(ISNUMBER(HW4),HW4,IF(ISNUMBER(GA4),GA4,&quot;&quot;))</f><v></v></c><c r="JT4" s="59" t="str"><f aca="false">IF(ISNUMBER(HX4),HX4,IF(ISNUMBER(GB4),GB4,&quot;&quot;))</f><v></v></c><c r="JU4" s="59" t="str"><f aca="false">IF(ISNUMBER(HY4),HY4,IF(ISNUMBER(GC4),GC4,&quot;&quot;))</f><v></v></c><c r="JV4" s="59" t="str"><f aca="false">IF(ISNUMBER(HZ4),HZ4,IF(ISNUMBER(GD4),GD4,&quot;&quot;))</f><v></v></c><c r="JW4" s="59" t="str"><f aca="false">IF(ISNUMBER(IA4),IA4,IF(ISNUMBER(GE4),GE4,&quot;&quot;))</f><v></v></c><c r="JX4" s="59" t="str"><f aca="false">IF(ISNUMBER(IB4),IB4,IF(ISNUMBER(GF4),GF4,&quot;&quot;))</f><v></v></c><c r="JY4" s="59" t="str"><f aca="false">IF(ISNUMBER(IC4),IC4,IF(ISNUMBER(GG4),GG4,&quot;&quot;))</f><v></v></c><c r="JZ4" s="59" t="str"><f aca="false">IF(ISNUMBER(ID4),ID4,IF(ISNUMBER(GH4),GH4,&quot;&quot;))</f><v></v></c><c r="KA4" s="59" t="str"><f aca="false">IF(ISNUMBER(IE4),IE4,IF(ISNUMBER(GI4),GI4,&quot;&quot;))</f><v></v></c><c r="KB4" s="59" t="str"><f aca="false">IF(ISNUMBER(IF4),IF4,IF(ISNUMBER(GJ4),GJ4,&quot;&quot;))</f><v></v></c><c r="KC4" s="59" t="str"><f aca="false">IF(ISNUMBER(IG4),IG4,IF(ISNUMBER(GK4),GK4,&quot;&quot;))</f><v></v></c><c r="KD4" s="61" t="str"><f aca="false">IF(ISNUMBER(IH4),IH4,IF(ISNUMBER(GL4),GL4,&quot;&quot;))</f><v></v></c><c r="KE4" s="52" t="str"><f aca="false">IF(AND(ISNUMBER(II4),ISNUMBER(CU4)),II4-CU4,&quot;&quot;)</f><v></v></c><c r="KF4" s="38" t="str"><f aca="false">IF(AND(ISNUMBER(IJ4),ISNUMBER(CV4)),IJ4-CV4,&quot;&quot;)</f><v></v></c><c r="KG4" s="38" t="str"><f aca="false">IF(AND(ISNUMBER(IK4),ISNUMBER(CW4)),IK4-CW4,&quot;&quot;)</f><v></v></c><c r="KH4" s="38" t="str"><f aca="false">IF(AND(ISNUMBER(IL4),ISNUMBER(CX4)),IL4-CX4,&quot;&quot;)</f><v></v></c><c r="KI4" s="38" t="str"><f aca="false">IF(AND(ISNUMBER(IM4),ISNUMBER(CY4)),IM4-CY4,&quot;&quot;)</f><v></v></c><c r="KJ4" s="38" t="str"><f aca="false">IF(AND(ISNUMBER(IN4),ISNUMBER(CZ4)),IN4-CZ4,&quot;&quot;)</f><v></v></c><c r="KK4" s="38" t="str"><f aca="false">IF(AND(ISNUMBER(IO4),ISNUMBER(DA4)),IO4-DA4,&quot;&quot;)</f><v></v></c><c r="KL4" s="38" t="str"><f aca="false">IF(AND(ISNUMBER(IP4),ISNUMBER(DB4)),IP4-DB4,&quot;&quot;)</f><v></v></c><c r="KM4" s="38" t="str"><f aca="false">IF(AND(ISNUMBER(IQ4),ISNUMBER(DC4)),IQ4-DC4,&quot;&quot;)</f><v></v></c><c r="KN4" s="38" t="str"><f aca="false">IF(AND(ISNUMBER(IR4),ISNUMBER(DD4)),IR4-DD4,&quot;&quot;)</f><v></v></c><c r="KO4" s="38" t="str"><f aca="false">IF(AND(ISNUMBER(IS4),ISNUMBER(DE4)),IS4-DE4,&quot;&quot;)</f><v></v></c><c r="KP4" s="38" t="str"><f aca="false">IF(AND(ISNUMBER(IT4),ISNUMBER(DF4)),IT4-DF4,&quot;&quot;)</f><v></v></c><c r="KQ4" s="38" t="str"><f aca="false">IF(AND(ISNUMBER(IU4),ISNUMBER(DG4)),IU4-DG4,&quot;&quot;)</f><v></v></c><c r="KR4" s="38" t="str"><f aca="false">IF(AND(ISNUMBER(IV4),ISNUMBER(DH4)),IV4-DH4,&quot;&quot;)</f><v></v></c><c r="KS4" s="38" t="str"><f aca="false">IF(AND(ISNUMBER(IW4),ISNUMBER(DI4)),IW4-DI4,&quot;&quot;)</f><v></v></c><c r="KT4" s="38" t="str"><f aca="false">IF(AND(ISNUMBER(IX4),ISNUMBER(DJ4)),IX4-DJ4,&quot;&quot;)</f><v></v></c><c r="KU4" s="38" t="str"><f aca="false">IF(AND(ISNUMBER(IY4),ISNUMBER(DK4)),IY4-DK4,&quot;&quot;)</f><v></v></c><c r="KV4" s="38" t="str"><f aca="false">IF(AND(ISNUMBER(IZ4),ISNUMBER(DL4)),IZ4-DL4,&quot;&quot;)</f><v></v></c><c r="KW4" s="38" t="str"><f aca="false">IF(AND(ISNUMBER(JA4),ISNUMBER(DM4)),JA4-DM4,&quot;&quot;)</f><v></v></c><c r="KX4" s="38" t="str"><f aca="false">IF(AND(ISNUMBER(JB4),ISNUMBER(DN4)),JB4-DN4,&quot;&quot;)</f><v></v></c><c r="KY4" s="38" t="str"><f aca="false">IF(AND(ISNUMBER(JC4),ISNUMBER(DO4)),JC4-DO4,&quot;&quot;)</f><v></v></c><c r="KZ4" s="38" t="str"><f aca="false">IF(AND(ISNUMBER(JD4),ISNUMBER(DP4)),JD4-DP4,&quot;&quot;)</f><v></v></c><c r="LA4" s="38" t="str"><f aca="false">IF(AND(ISNUMBER(JE4),ISNUMBER(DQ4)),JE4-DQ4,&quot;&quot;)</f><v></v></c><c r="LB4" s="38" t="str"><f aca="false">IF(AND(ISNUMBER(JF4),ISNUMBER(DR4)),JF4-DR4,&quot;&quot;)</f><v></v></c><c r="LC4" s="38" t="str"><f aca="false">IF(AND(ISNUMBER(JG4),ISNUMBER(DS4)),JG4-DS4,&quot;&quot;)</f><v></v></c><c r="LD4" s="38" t="str"><f aca="false">IF(AND(ISNUMBER(JH4),ISNUMBER(DT4)),JH4-DT4,&quot;&quot;)</f><v></v></c><c r="LE4" s="38" t="str"><f aca="false">IF(AND(ISNUMBER(JI4),ISNUMBER(DU4)),JI4-DU4,&quot;&quot;)</f><v></v></c><c r="LF4" s="38" t="str"><f aca="false">IF(AND(ISNUMBER(JJ4),ISNUMBER(DV4)),JJ4-DV4,&quot;&quot;)</f><v></v></c><c r="LG4" s="38" t="str"><f aca="false">IF(AND(ISNUMBER(JK4),ISNUMBER(DW4)),JK4-DW4,&quot;&quot;)</f><v></v></c><c r="LH4" s="38" t="str"><f aca="false">IF(AND(ISNUMBER(JL4),ISNUMBER(DX4)),JL4-DX4,&quot;&quot;)</f><v></v></c><c r="LI4" s="38" t="str"><f aca="false">IF(AND(ISNUMBER(JM4),ISNUMBER(DY4)),JM4-DY4,&quot;&quot;)</f><v></v></c><c r="LJ4" s="38" t="str"><f aca="false">IF(AND(ISNUMBER(JN4),ISNUMBER(DZ4)),JN4-DZ4,&quot;&quot;)</f><v></v></c><c r="LK4" s="38" t="str"><f aca="false">IF(AND(ISNUMBER(JO4),ISNUMBER(EA4)),JO4-EA4,&quot;&quot;)</f><v></v></c><c r="LL4" s="38" t="str"><f aca="false">IF(AND(ISNUMBER(JP4),ISNUMBER(EB4)),JP4-EB4,&quot;&quot;)</f><v></v></c><c r="LM4" s="38" t="str"><f aca="false">IF(AND(ISNUMBER(JQ4),ISNUMBER(EC4)),JQ4-EC4,&quot;&quot;)</f><v></v></c><c r="LN4" s="38" t="str"><f aca="false">IF(AND(ISNUMBER(JR4),ISNUMBER(ED4)),JR4-ED4,&quot;&quot;)</f><v></v></c><c r="LO4" s="38" t="str"><f aca="false">IF(AND(ISNUMBER(JS4),ISNUMBER(EE4)),JS4-EE4,&quot;&quot;)</f><v></v></c><c r="LP4" s="38" t="str"><f aca="false">IF(AND(ISNUMBER(JT4),ISNUMBER(EF4)),JT4-EF4,&quot;&quot;)</f><v></v></c><c r="LQ4" s="38" t="str"><f aca="false">IF(AND(ISNUMBER(JU4),ISNUMBER(EG4)),JU4-EG4,&quot;&quot;)</f><v></v></c><c r="LR4" s="38" t="str"><f aca="false">IF(AND(ISNUMBER(JV4),ISNUMBER(EH4)),JV4-EH4,&quot;&quot;)</f><v></v></c><c r="LS4" s="38" t="str"><f aca="false">IF(AND(ISNUMBER(JW4),ISNUMBER(EI4)),JW4-EI4,&quot;&quot;)</f><v></v></c><c r="LT4" s="38" t="str"><f aca="false">IF(AND(ISNUMBER(JX4),ISNUMBER(EJ4)),JX4-EJ4,&quot;&quot;)</f><v></v></c><c r="LU4" s="38" t="str"><f aca="false">IF(AND(ISNUMBER(JY4),ISNUMBER(EK4)),JY4-EK4,&quot;&quot;)</f><v></v></c><c r="LV4" s="38" t="str"><f aca="false">IF(AND(ISNUMBER(JZ4),ISNUMBER(EL4)),JZ4-EL4,&quot;&quot;)</f><v></v></c><c r="LW4" s="38" t="str"><f aca="false">IF(AND(ISNUMBER(KA4),ISNUMBER(EM4)),KA4-EM4,&quot;&quot;)</f><v></v></c><c r="LX4" s="38" t="str"><f aca="false">IF(AND(ISNUMBER(KB4),ISNUMBER(EN4)),KB4-EN4,&quot;&quot;)</f><v></v></c><c r="LY4" s="38" t="str"><f aca="false">IF(AND(ISNUMBER(KC4),ISNUMBER(EO4)),KC4-EO4,&quot;&quot;)</f><v></v></c><c r="LZ4" s="38" t="str"><f aca="false">IF(AND(ISNUMBER(KD4),ISNUMBER(EP4)),KD4-EP4,&quot;&quot;)</f><v></v></c><c r="MA4" s="38" t="str"><f aca="false">IF(AND(ISNUMBER(HT4),ISNUMBER(FX4)),HT4-FX4,&quot;&quot;)</f><v></v></c><c r="MB4" s="38" t="str"><f aca="false">IF(AND(ISNUMBER(HU4),ISNUMBER(FY4)),HU4-FY4,&quot;&quot;)</f><v></v></c><c r="MC4" s="38" t="str"><f aca="false">IF(AND(ISNUMBER(HY4),ISNUMBER(GC4)),HY4-GC4,&quot;&quot;)</f><v></v></c><c r="MD4" s="38" t="n"><f aca="false">HZ4-GD4</f><v>0</v></c></row><row collapsed="false" customFormat="false" customHeight="true" hidden="false" ht="26.25" outlineLevel="0" r="5"><c r="A5" s="35" t="n"><v>41374</v></c><c r="B5" s="36" t="s"><v>343</v></c><c r="C5" s="36" t="s"><v>344</v></c><c r="D5" s="37" t="s"><v>339</v></c><c r="E5" s="38" t="n"><v>60</v></c><c r="F5" s="39" t="n"><v>19282</v></c><c r="G5" s="38" t="s"><v>340</v></c><c r="H5" s="38" t="s"><v>333</v></c><c r="I5" s="38" t="n"><v>1836425</v></c><c r="K5" s="70"/><c r="L5" s="41"/><c r="M5" s="41"/><c r="N5" s="41"/><c r="O5" s="41"/><c r="P5" s="42" t="n"><v>-0.5</v></c><c r="Q5" s="43" t="n"><v>-0.61</v></c><c r="R5" s="43" t="s"><v>334</v></c><c r="S5" s="44" t="n"><v>41365</v></c><c r="T5" s="45" t="n"><v>-7</v></c><c r="U5" s="45" t="n"><v>2.5</v></c><c r="V5" s="38" t="n"><v>79</v></c><c r="W5" s="38" t="n"><v>60</v></c><c r="X5" s="38" t="n"><v>13</v></c><c r="Y5" s="38" t="n"><v>604</v></c><c r="Z5" s="38" t="n"><v>24.72</v></c><c r="AA5" s="38" t="n"><v>11.5</v></c><c r="AD5" s="38" t="n"><v>44</v></c><c r="AE5" s="38" t="n"><v>2</v></c><c r="AF5" s="38" t="n"><v>46.04</v></c><c r="AG5" s="38" t="n"><v>92</v></c><c r="AH5" s="38" t="n"><v>1</v></c><c r="AI5" s="38" t="n"><f aca="false">IF(AND(ISNUMBER(SK),SK&gt;0),1,0)</f><v>1</v></c><c r="AJ5" s="34" t="s"><v>345</v></c><c r="AK5" s="46" t="n"><v>41534</v></c><c r="AL5" s="47" t="n"><v>30</v></c><c r="AM5" s="45" t="n"><v>-1.75</v></c><c r="AN5" s="45" t="n"><v>0.5</v></c><c r="AO5" s="38" t="n"><v>105</v></c><c r="AP5" s="38" t="n"><v>20</v></c><c r="AQ5" s="38" t="n"><v>10</v></c><c r="AR5" s="38" t="n"><v>548</v></c><c r="AS5" s="38" t="n"><v>2474</v></c><c r="AZ5" s="38" t="n"><f aca="false">IF(ISNUMBER(AM5),AM5+0.5*AN5,&quot;&quot;)</f><v>-1.5</v></c><c r="BA5" s="38" t="n"><f aca="false">IF(ISNUMBER(AZ5),IF(ISNUMBER(Q5),AZ5-Q5,&quot;MISSING&quot;),&quot;&quot;)</f><v>-0.89</v></c><c r="BB5" s="38" t="n"><f aca="false">IF(AND(ISNUMBER(AR5),ISNUMBER(Y5)),AR5-Y5,IF(ISNUMBER(AR5),&quot;MISSING&quot;,&quot;&quot;))</f><v>-56</v></c><c r="BC5" s="71" t="n"><v>41716</v></c><c r="BR5" s="38" t="str"><f aca="false">IF(ISNUMBER(BE5),BE5+0.5*BF5,&quot;&quot;)</f><v></v></c><c r="BS5" s="38" t="str"><f aca="false">IF(ISNUMBER(BR5),IF(ISNUMBER($Q5),BR5-$Q5,&quot;MISSING&quot;),&quot;&quot;)</f><v></v></c><c r="BT5" s="38" t="str"><f aca="false">IF(AND(ISNUMBER(BJ5),ISNUMBER($Y5)),BJ5-$Y5,IF(ISNUMBER(BJ5),&quot;MISSING&quot;,&quot;&quot;))</f><v></v></c><c r="BU5" s="38" t="n"><f aca="false">IF(AND(ISBLANK($AM5),ISBLANK($BE5)),0,1)</f><v>1</v></c><c r="BV5" s="38" t="n"><f aca="false">IF(AND(ISNUMBER($AM5),ISNUMBER($BE5)),1,0)</f><v>0</v></c><c r="BW5" s="38" t="str"><f aca="false">IF(BV5,SE_PREOP,&quot;&quot;)</f><v></v></c><c r="BX5" s="38" t="str"><f aca="false">IF(FU_6_AND_12,SE_6,&quot;&quot;)</f><v></v></c><c r="BY5" s="38" t="str"><f aca="false">IF(FU_6_AND_12,SE_12,&quot;&quot;)</f><v></v></c><c r="BZ5" s="49" t="n"><f aca="false">IF(AND(ISNUMBER(BC5),ISNUMBER(BE5)),BC5-A5,IF(ISNUMBER(AK5),AK5-A5,0))</f><v>160</v></c><c r="CA5" s="50" t="n"><f aca="false">IF(BZ5&gt;0,BZ5/30,&quot;&quot;)</f><v>5.33333333333333</v></c><c r="CB5" s="38" t="str"><f aca="false">IF(AND(ISNUMBER(AZ5),ISNUMBER(BR5)),(BR5-AZ5),&quot;&quot;)</f><v></v></c><c r="CC5" s="38" t="str"><f aca="false">IF(AND(ISNUMBER(AX5), ISNUMBER(AD5)), AVERAGE(AX5,AV5)-AVERAGE(AD5,AF5),&quot;&quot;)</f><v></v></c><c r="CD5" s="38" t="str"><f aca="false">IF(AND(ISNUMBER(BN5), ISNUMBER(AD5)), AVERAGE(BN5,BP5)-AVERAGE(AD5,AF5),&quot;&quot;)</f><v></v></c><c r="CE5" s="38" t="str"><f aca="false">IF(ISNUMBER(CD5),CD5,IF(ISNUMBER(CC5),CC5,&quot;&quot;))</f><v></v></c><c r="CF5" s="38" t="n"><f aca="false">IF(AND(ISNUMBER(SPH_PREOP),ISNUMBER(SE_LAST_)),SPH_PREOP+CYL_PREOP/2,&quot;&quot;)</f><v>-5.75</v></c><c r="CG5" s="38" t="n"><f aca="false">IF(ISNUMBER(SE_12),SE_12,IF(ISNUMBER(SE_6),SE_6,&quot;&quot;))</f><v>-1.5</v></c><c r="CH5" s="51" t="n"><f aca="false">IF(AND(ISNUMBER(SE_LAST_),ISNUMBER(REF_TARGET)),SE_LAST_-REF_TARGET,&quot;&quot;)</f><v>-0.89</v></c><c r="CI5" s="52" t="n"><f aca="false">IF(ISNUMBER(Y5),IF(ISNUMBER(BJ5),BJ5-Y5,IF(ISNUMBER(AR5),AR5-Y5,&quot;&quot;)),&quot;&quot;)</f><v>-56</v></c><c r="CJ5" s="38" t="str"><f aca="false">IF(ISNUMBER(Z5),IF(ISNUMBER(AT5),AT5-Z5,IF(ISNUMBER(BL5),BL5-Z5,&quot;&quot;)),&quot;&quot;)</f><v></v></c><c r="CK5" s="53" t="n"><f aca="false">IF(ISNUMBER(LAST_SE_ERROR),REF_TARGET,&quot;&quot;)</f><v>-0.61</v></c><c r="CL5" s="53" t="n"><f aca="false">IF(AND(OR(ISNUMBER(BH5),ISNUMBER(AP5)),ISNUMBER(W5)),-LOG(20/W5)--LOG(20/IF(ISNUMBER(BH5),BH5,AP5)),&quot;&quot;)</f><v>0.477121254719662</v></c><c r="CM5" s="54" t="n"><f aca="false">IF(ISNUMBER(BF5),BF5,IF(ISNUMBER(AN5),AN5,&quot;&quot;))</f><v>0.5</v></c><c r="CN5" s="54" t="n"><f aca="false">IF(AND(ISNUMBER(CM5),ISNUMBER(U5)),CM5-U5,&quot;&quot;)</f><v>-2</v></c><c r="CO5" s="55" t="n"><f aca="false">IF(ISNUMBER(BCVA_12),BCVA_12,IF(ISNUMBER(BCVA_6),BCVA_6,&quot;&quot;))</f><v>20</v></c><c r="CP5" s="55" t="n"><f aca="false">IF(ISNUMBER(CO5),PREOP_BCVA,&quot;&quot;)</f><v>60</v></c><c r="CQ5" s="56" t="n"><f aca="false">IF(AND(REF_TARGET&lt;=0,REF_TARGET&gt;-1),IF(ISNUMBER(UDVA_12),UDVA_12,IF(ISNUMBER(UDVA_6),UDVA_6,&quot;&quot;)),&quot;&quot;)</f><v>30</v></c><c r="CR5" s="53" t="n"><f aca="false">IF(ISNUMBER(PREOP_PENTACAM_RV),IF(ISNUMBER(SPH_6),IF(ISNUMBER($EQ5),0,1),&quot;&quot;),&quot;&quot;)</f><v>1</v></c><c r="CS5" s="53" t="str"><f aca="false">IF(ISNUMBER(PREOP_PENTACAM_RV),IF(ISNUMBER(SPH_12),IF(ISNUMBER($GM5),0,1),&quot;&quot;),&quot;&quot;)</f><v></v></c><c r="CT5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5" s="0" t="n"><v>7.77</v></c><c r="CV5" s="38" t="n"><v>7.47</v></c><c r="CW5" s="38" t="n"><v>0.3</v></c><c r="CX5" s="38" t="n"><v>-1.7</v></c><c r="CY5" s="38" t="n"><v>0.4</v></c><c r="CZ5" s="38" t="n"><v>0.69</v></c><c r="DA5" s="38" t="n"><v>2.22</v></c><c r="DB5" s="38" t="n"><v>2.91</v></c><c r="DC5" s="38" t="n"><v>690</v></c><c r="DD5" s="38" t="n"><v>691</v></c><c r="DE5" s="38" t="n"><v>779</v></c><c r="DF5" s="38" t="n"><v>786</v></c><c r="DG5" s="38" t="n"><v>757</v></c><c r="DH5" s="38" t="n"><v>776</v></c><c r="DI5" s="38" t="n"><v>690</v></c><c r="DJ5" s="38" t="n"><v>-0.07</v></c><c r="DK5" s="38" t="n"><v>0</v></c><c r="DL5" s="38" t="n"><v>7.62</v></c><c r="DM5" s="38" t="n"><v>7.61</v></c><c r="DN5" s="38" t="n"><v>7.68</v></c><c r="DO5" s="38" t="n"><v>7.94</v></c><c r="DP5" s="38" t="n"><v>8.29</v></c><c r="DQ5" s="38" t="n"><v>8.79</v></c><c r="DR5" s="38" t="n"><v>0</v></c><c r="DS5" s="38" t="n"><v>1.5</v></c><c r="DT5" s="38" t="n"><v>6.1</v></c><c r="DU5" s="38" t="n"><v>6.06</v></c><c r="DV5" s="38" t="n"><v>6.33</v></c><c r="DW5" s="38" t="n"><v>6.95</v></c><c r="DX5" s="38" t="n"><v>7.41</v></c><c r="DY5" s="38" t="n"><v>7.85</v></c><c r="DZ5" s="38" t="n"><v>0</v></c><c r="EA5" s="58" t="n"><v>1.5</v></c><c r="EB5" s="53"/><c r="EC5" s="53"/><c r="ED5" s="53"/><c r="EE5" s="53"/><c r="EF5" s="53"/><c r="EG5" s="53"/><c r="EH5" s="53"/><c r="EI5" s="53"/><c r="EJ5" s="53"/><c r="EK5" s="53"/><c r="EL5" s="53"/><c r="EM5" s="53"/><c r="EN5" s="53"/><c r="EO5" s="53"/><c r="EP5" s="72"/><c r="EQ5" s="53"/><c r="FW5" s="58"/><c r="II5" s="52" t="str"><f aca="false">IF(ISNUMBER(GM5),GM5,IF(ISNUMBER(EQ5),EQ5,&quot;&quot;))</f><v></v></c><c r="IJ5" s="38" t="str"><f aca="false">IF(ISNUMBER(GN5),GN5,IF(ISNUMBER(ER5),ER5,&quot;&quot;))</f><v></v></c><c r="IK5" s="38" t="str"><f aca="false">IF(ISNUMBER(GO5),GO5,IF(ISNUMBER(ES5),ES5,&quot;&quot;))</f><v></v></c><c r="IL5" s="38" t="str"><f aca="false">IF(ISNUMBER(GP5),GP5,IF(ISNUMBER(ET5),ET5,&quot;&quot;))</f><v></v></c><c r="IM5" s="38" t="str"><f aca="false">IF(ISNUMBER(GQ5),GQ5,IF(ISNUMBER(EU5),EU5,&quot;&quot;))</f><v></v></c><c r="IN5" s="38" t="str"><f aca="false">IF(ISNUMBER(GR5),GR5,IF(ISNUMBER(EV5),EV5,&quot;&quot;))</f><v></v></c><c r="IO5" s="38" t="str"><f aca="false">IF(ISNUMBER(GS5),GS5,IF(ISNUMBER(EW5),EW5,&quot;&quot;))</f><v></v></c><c r="IP5" s="38" t="str"><f aca="false">IF(ISNUMBER(GT5),GT5,IF(ISNUMBER(EX5),EX5,&quot;&quot;))</f><v></v></c><c r="IQ5" s="38" t="str"><f aca="false">IF(ISNUMBER(GU5),GU5,IF(ISNUMBER(EY5),EY5,&quot;&quot;))</f><v></v></c><c r="IR5" s="38" t="str"><f aca="false">IF(ISNUMBER(GV5),GV5,IF(ISNUMBER(EZ5),EZ5,&quot;&quot;))</f><v></v></c><c r="IS5" s="38" t="str"><f aca="false">IF(ISNUMBER(GW5),GW5,IF(ISNUMBER(FA5),FA5,&quot;&quot;))</f><v></v></c><c r="IT5" s="38" t="str"><f aca="false">IF(ISNUMBER(GX5),GX5,IF(ISNUMBER(FB5),FB5,&quot;&quot;))</f><v></v></c><c r="IU5" s="38" t="str"><f aca="false">IF(ISNUMBER(GY5),GY5,IF(ISNUMBER(FC5),FC5,&quot;&quot;))</f><v></v></c><c r="IV5" s="38" t="str"><f aca="false">IF(ISNUMBER(GZ5),GZ5,IF(ISNUMBER(FD5),FD5,&quot;&quot;))</f><v></v></c><c r="IW5" s="38" t="str"><f aca="false">IF(ISNUMBER(HA5),HA5,IF(ISNUMBER(FE5),FE5,&quot;&quot;))</f><v></v></c><c r="IX5" s="38" t="str"><f aca="false">IF(ISNUMBER(HB5),HB5,IF(ISNUMBER(FF5),FF5,&quot;&quot;))</f><v></v></c><c r="IY5" s="38" t="str"><f aca="false">IF(ISNUMBER(HC5),HC5,IF(ISNUMBER(FG5),FG5,&quot;&quot;))</f><v></v></c><c r="IZ5" s="38" t="str"><f aca="false">IF(ISNUMBER(HD5),HD5,IF(ISNUMBER(FH5),FH5,&quot;&quot;))</f><v></v></c><c r="JA5" s="38" t="str"><f aca="false">IF(ISNUMBER(HE5),HE5,IF(ISNUMBER(FI5),FI5,&quot;&quot;))</f><v></v></c><c r="JB5" s="38" t="str"><f aca="false">IF(ISNUMBER(HF5),HF5,IF(ISNUMBER(FJ5),FJ5,&quot;&quot;))</f><v></v></c><c r="JC5" s="38" t="str"><f aca="false">IF(ISNUMBER(HG5),HG5,IF(ISNUMBER(FK5),FK5,&quot;&quot;))</f><v></v></c><c r="JD5" s="38" t="str"><f aca="false">IF(ISNUMBER(HH5),HH5,IF(ISNUMBER(FL5),FL5,&quot;&quot;))</f><v></v></c><c r="JE5" s="38" t="str"><f aca="false">IF(ISNUMBER(HI5),HI5,IF(ISNUMBER(FM5),FM5,&quot;&quot;))</f><v></v></c><c r="JF5" s="38" t="str"><f aca="false">IF(ISNUMBER(HJ5),HJ5,IF(ISNUMBER(FN5),FN5,&quot;&quot;))</f><v></v></c><c r="JG5" s="38" t="str"><f aca="false">IF(ISNUMBER(HK5),HK5,IF(ISNUMBER(FO5),FO5,&quot;&quot;))</f><v></v></c><c r="JH5" s="38" t="str"><f aca="false">IF(ISNUMBER(HL5),HL5,IF(ISNUMBER(FP5),FP5,&quot;&quot;))</f><v></v></c><c r="JI5" s="38" t="str"><f aca="false">IF(ISNUMBER(HM5),HM5,IF(ISNUMBER(FQ5),FQ5,&quot;&quot;))</f><v></v></c><c r="JJ5" s="38" t="str"><f aca="false">IF(ISNUMBER(HN5),HN5,IF(ISNUMBER(FR5),FR5,&quot;&quot;))</f><v></v></c><c r="JK5" s="38" t="str"><f aca="false">IF(ISNUMBER(HO5),HO5,IF(ISNUMBER(FS5),FS5,&quot;&quot;))</f><v></v></c><c r="JL5" s="38" t="str"><f aca="false">IF(ISNUMBER(HP5),HP5,IF(ISNUMBER(FT5),FT5,&quot;&quot;))</f><v></v></c><c r="JM5" s="38" t="str"><f aca="false">IF(ISNUMBER(HQ5),HQ5,IF(ISNUMBER(FU5),FU5,&quot;&quot;))</f><v></v></c><c r="JN5" s="51" t="str"><f aca="false">IF(ISNUMBER(HR5),HR5,IF(ISNUMBER(FV5),FV5,&quot;&quot;))</f><v></v></c><c r="JO5" s="59" t="str"><f aca="false">IF(ISNUMBER(HS5),HS5,IF(ISNUMBER(FW5),FW5,&quot;&quot;))</f><v></v></c><c r="JP5" s="59" t="str"><f aca="false">IF(ISNUMBER(HT5),HT5,IF(ISNUMBER(FX5),FX5,&quot;&quot;))</f><v></v></c><c r="JQ5" s="59" t="str"><f aca="false">IF(ISNUMBER(HU5),HU5,IF(ISNUMBER(FY5),FY5,&quot;&quot;))</f><v></v></c><c r="JR5" s="59" t="str"><f aca="false">IF(ISNUMBER(HV5),HV5,IF(ISNUMBER(FZ5),FZ5,&quot;&quot;))</f><v></v></c><c r="JS5" s="59" t="str"><f aca="false">IF(ISNUMBER(HW5),HW5,IF(ISNUMBER(GA5),GA5,&quot;&quot;))</f><v></v></c><c r="JT5" s="59" t="str"><f aca="false">IF(ISNUMBER(HX5),HX5,IF(ISNUMBER(GB5),GB5,&quot;&quot;))</f><v></v></c><c r="JU5" s="59" t="str"><f aca="false">IF(ISNUMBER(HY5),HY5,IF(ISNUMBER(GC5),GC5,&quot;&quot;))</f><v></v></c><c r="JV5" s="59" t="str"><f aca="false">IF(ISNUMBER(HZ5),HZ5,IF(ISNUMBER(GD5),GD5,&quot;&quot;))</f><v></v></c><c r="JW5" s="59" t="str"><f aca="false">IF(ISNUMBER(IA5),IA5,IF(ISNUMBER(GE5),GE5,&quot;&quot;))</f><v></v></c><c r="JX5" s="59" t="str"><f aca="false">IF(ISNUMBER(IB5),IB5,IF(ISNUMBER(GF5),GF5,&quot;&quot;))</f><v></v></c><c r="JY5" s="59" t="str"><f aca="false">IF(ISNUMBER(IC5),IC5,IF(ISNUMBER(GG5),GG5,&quot;&quot;))</f><v></v></c><c r="JZ5" s="59" t="str"><f aca="false">IF(ISNUMBER(ID5),ID5,IF(ISNUMBER(GH5),GH5,&quot;&quot;))</f><v></v></c><c r="KA5" s="59" t="str"><f aca="false">IF(ISNUMBER(IE5),IE5,IF(ISNUMBER(GI5),GI5,&quot;&quot;))</f><v></v></c><c r="KB5" s="59" t="str"><f aca="false">IF(ISNUMBER(IF5),IF5,IF(ISNUMBER(GJ5),GJ5,&quot;&quot;))</f><v></v></c><c r="KC5" s="59" t="str"><f aca="false">IF(ISNUMBER(IG5),IG5,IF(ISNUMBER(GK5),GK5,&quot;&quot;))</f><v></v></c><c r="KD5" s="61" t="str"><f aca="false">IF(ISNUMBER(IH5),IH5,IF(ISNUMBER(GL5),GL5,&quot;&quot;))</f><v></v></c><c r="KE5" s="52" t="str"><f aca="false">IF(AND(ISNUMBER(II5),ISNUMBER(CU5)),II5-CU5,&quot;&quot;)</f><v></v></c><c r="KF5" s="38" t="str"><f aca="false">IF(AND(ISNUMBER(IJ5),ISNUMBER(CV5)),IJ5-CV5,&quot;&quot;)</f><v></v></c><c r="KG5" s="38" t="str"><f aca="false">IF(AND(ISNUMBER(IK5),ISNUMBER(CW5)),IK5-CW5,&quot;&quot;)</f><v></v></c><c r="KH5" s="38" t="str"><f aca="false">IF(AND(ISNUMBER(IL5),ISNUMBER(CX5)),IL5-CX5,&quot;&quot;)</f><v></v></c><c r="KI5" s="38" t="str"><f aca="false">IF(AND(ISNUMBER(IM5),ISNUMBER(CY5)),IM5-CY5,&quot;&quot;)</f><v></v></c><c r="KJ5" s="38" t="str"><f aca="false">IF(AND(ISNUMBER(IN5),ISNUMBER(CZ5)),IN5-CZ5,&quot;&quot;)</f><v></v></c><c r="KK5" s="38" t="str"><f aca="false">IF(AND(ISNUMBER(IO5),ISNUMBER(DA5)),IO5-DA5,&quot;&quot;)</f><v></v></c><c r="KL5" s="38" t="str"><f aca="false">IF(AND(ISNUMBER(IP5),ISNUMBER(DB5)),IP5-DB5,&quot;&quot;)</f><v></v></c><c r="KM5" s="38" t="str"><f aca="false">IF(AND(ISNUMBER(IQ5),ISNUMBER(DC5)),IQ5-DC5,&quot;&quot;)</f><v></v></c><c r="KN5" s="38" t="str"><f aca="false">IF(AND(ISNUMBER(IR5),ISNUMBER(DD5)),IR5-DD5,&quot;&quot;)</f><v></v></c><c r="KO5" s="38" t="str"><f aca="false">IF(AND(ISNUMBER(IS5),ISNUMBER(DE5)),IS5-DE5,&quot;&quot;)</f><v></v></c><c r="KP5" s="38" t="str"><f aca="false">IF(AND(ISNUMBER(IT5),ISNUMBER(DF5)),IT5-DF5,&quot;&quot;)</f><v></v></c><c r="KQ5" s="38" t="str"><f aca="false">IF(AND(ISNUMBER(IU5),ISNUMBER(DG5)),IU5-DG5,&quot;&quot;)</f><v></v></c><c r="KR5" s="38" t="str"><f aca="false">IF(AND(ISNUMBER(IV5),ISNUMBER(DH5)),IV5-DH5,&quot;&quot;)</f><v></v></c><c r="KS5" s="38" t="str"><f aca="false">IF(AND(ISNUMBER(IW5),ISNUMBER(DI5)),IW5-DI5,&quot;&quot;)</f><v></v></c><c r="KT5" s="38" t="str"><f aca="false">IF(AND(ISNUMBER(IX5),ISNUMBER(DJ5)),IX5-DJ5,&quot;&quot;)</f><v></v></c><c r="KU5" s="38" t="str"><f aca="false">IF(AND(ISNUMBER(IY5),ISNUMBER(DK5)),IY5-DK5,&quot;&quot;)</f><v></v></c><c r="KV5" s="38" t="str"><f aca="false">IF(AND(ISNUMBER(IZ5),ISNUMBER(DL5)),IZ5-DL5,&quot;&quot;)</f><v></v></c><c r="KW5" s="38" t="str"><f aca="false">IF(AND(ISNUMBER(JA5),ISNUMBER(DM5)),JA5-DM5,&quot;&quot;)</f><v></v></c><c r="KX5" s="38" t="str"><f aca="false">IF(AND(ISNUMBER(JB5),ISNUMBER(DN5)),JB5-DN5,&quot;&quot;)</f><v></v></c><c r="KY5" s="38" t="str"><f aca="false">IF(AND(ISNUMBER(JC5),ISNUMBER(DO5)),JC5-DO5,&quot;&quot;)</f><v></v></c><c r="KZ5" s="38" t="str"><f aca="false">IF(AND(ISNUMBER(JD5),ISNUMBER(DP5)),JD5-DP5,&quot;&quot;)</f><v></v></c><c r="LA5" s="38" t="str"><f aca="false">IF(AND(ISNUMBER(JE5),ISNUMBER(DQ5)),JE5-DQ5,&quot;&quot;)</f><v></v></c><c r="LB5" s="38" t="str"><f aca="false">IF(AND(ISNUMBER(JF5),ISNUMBER(DR5)),JF5-DR5,&quot;&quot;)</f><v></v></c><c r="LC5" s="38" t="str"><f aca="false">IF(AND(ISNUMBER(JG5),ISNUMBER(DS5)),JG5-DS5,&quot;&quot;)</f><v></v></c><c r="LD5" s="38" t="str"><f aca="false">IF(AND(ISNUMBER(JH5),ISNUMBER(DT5)),JH5-DT5,&quot;&quot;)</f><v></v></c><c r="LE5" s="38" t="str"><f aca="false">IF(AND(ISNUMBER(JI5),ISNUMBER(DU5)),JI5-DU5,&quot;&quot;)</f><v></v></c><c r="LF5" s="38" t="str"><f aca="false">IF(AND(ISNUMBER(JJ5),ISNUMBER(DV5)),JJ5-DV5,&quot;&quot;)</f><v></v></c><c r="LG5" s="38" t="str"><f aca="false">IF(AND(ISNUMBER(JK5),ISNUMBER(DW5)),JK5-DW5,&quot;&quot;)</f><v></v></c><c r="LH5" s="38" t="str"><f aca="false">IF(AND(ISNUMBER(JL5),ISNUMBER(DX5)),JL5-DX5,&quot;&quot;)</f><v></v></c><c r="LI5" s="38" t="str"><f aca="false">IF(AND(ISNUMBER(JM5),ISNUMBER(DY5)),JM5-DY5,&quot;&quot;)</f><v></v></c><c r="LJ5" s="38" t="str"><f aca="false">IF(AND(ISNUMBER(JN5),ISNUMBER(DZ5)),JN5-DZ5,&quot;&quot;)</f><v></v></c><c r="LK5" s="38" t="str"><f aca="false">IF(AND(ISNUMBER(JO5),ISNUMBER(EA5)),JO5-EA5,&quot;&quot;)</f><v></v></c><c r="LL5" s="38" t="str"><f aca="false">IF(AND(ISNUMBER(JP5),ISNUMBER(EB5)),JP5-EB5,&quot;&quot;)</f><v></v></c><c r="LM5" s="38" t="str"><f aca="false">IF(AND(ISNUMBER(JQ5),ISNUMBER(EC5)),JQ5-EC5,&quot;&quot;)</f><v></v></c><c r="LN5" s="38" t="str"><f aca="false">IF(AND(ISNUMBER(JR5),ISNUMBER(ED5)),JR5-ED5,&quot;&quot;)</f><v></v></c><c r="LO5" s="38" t="str"><f aca="false">IF(AND(ISNUMBER(JS5),ISNUMBER(EE5)),JS5-EE5,&quot;&quot;)</f><v></v></c><c r="LP5" s="38" t="str"><f aca="false">IF(AND(ISNUMBER(JT5),ISNUMBER(EF5)),JT5-EF5,&quot;&quot;)</f><v></v></c><c r="LQ5" s="38" t="str"><f aca="false">IF(AND(ISNUMBER(JU5),ISNUMBER(EG5)),JU5-EG5,&quot;&quot;)</f><v></v></c><c r="LR5" s="38" t="str"><f aca="false">IF(AND(ISNUMBER(JV5),ISNUMBER(EH5)),JV5-EH5,&quot;&quot;)</f><v></v></c><c r="LS5" s="38" t="str"><f aca="false">IF(AND(ISNUMBER(JW5),ISNUMBER(EI5)),JW5-EI5,&quot;&quot;)</f><v></v></c><c r="LT5" s="38" t="str"><f aca="false">IF(AND(ISNUMBER(JX5),ISNUMBER(EJ5)),JX5-EJ5,&quot;&quot;)</f><v></v></c><c r="LU5" s="38" t="str"><f aca="false">IF(AND(ISNUMBER(JY5),ISNUMBER(EK5)),JY5-EK5,&quot;&quot;)</f><v></v></c><c r="LV5" s="38" t="str"><f aca="false">IF(AND(ISNUMBER(JZ5),ISNUMBER(EL5)),JZ5-EL5,&quot;&quot;)</f><v></v></c><c r="LW5" s="38" t="str"><f aca="false">IF(AND(ISNUMBER(KA5),ISNUMBER(EM5)),KA5-EM5,&quot;&quot;)</f><v></v></c><c r="LX5" s="38" t="str"><f aca="false">IF(AND(ISNUMBER(KB5),ISNUMBER(EN5)),KB5-EN5,&quot;&quot;)</f><v></v></c><c r="LY5" s="38" t="str"><f aca="false">IF(AND(ISNUMBER(KC5),ISNUMBER(EO5)),KC5-EO5,&quot;&quot;)</f><v></v></c><c r="LZ5" s="38" t="str"><f aca="false">IF(AND(ISNUMBER(KD5),ISNUMBER(EP5)),KD5-EP5,&quot;&quot;)</f><v></v></c><c r="MA5" s="38" t="str"><f aca="false">IF(AND(ISNUMBER(HT5),ISNUMBER(FX5)),HT5-FX5,&quot;&quot;)</f><v></v></c><c r="MB5" s="38" t="str"><f aca="false">IF(AND(ISNUMBER(HU5),ISNUMBER(FY5)),HU5-FY5,&quot;&quot;)</f><v></v></c><c r="MC5" s="38" t="str"><f aca="false">IF(AND(ISNUMBER(HY5),ISNUMBER(GC5)),HY5-GC5,&quot;&quot;)</f><v></v></c><c r="MD5" s="38" t="n"><f aca="false">HZ5-GD5</f><v>0</v></c></row><row collapsed="false" customFormat="false" customHeight="true" hidden="false" ht="26.25" outlineLevel="0" r="6"><c r="A6" s="35" t="n"><v>41360</v></c><c r="B6" s="36" t="s"><v>343</v></c><c r="C6" s="36" t="s"><v>344</v></c><c r="D6" s="37" t="s"><v>331</v></c><c r="E6" s="38" t="n"><v>60</v></c><c r="F6" s="39" t="n"><v>19282</v></c><c r="G6" s="38" t="s"><v>340</v></c><c r="H6" s="38" t="s"><v>333</v></c><c r="I6" s="38" t="n"><v>1836425</v></c><c r="K6" s="40"/><c r="L6" s="41"/><c r="M6" s="41"/><c r="N6" s="41"/><c r="O6" s="41"/><c r="P6" s="42" t="n"><v>-0.5</v></c><c r="Q6" s="43" t="n"><v>-0.45</v></c><c r="R6" s="66" t="s"><v>334</v></c><c r="S6" s="44" t="n"><v>41333</v></c><c r="T6" s="45" t="n"><v>-7.75</v></c><c r="U6" s="45" t="n"><v>0.25</v></c><c r="V6" s="38" t="n"><v>68</v></c><c r="W6" s="38" t="n"><v>200</v></c><c r="X6" s="38" t="n"><v>13</v></c><c r="Y6" s="38" t="n"><v>680</v></c><c r="Z6" s="38" t="n"><v>24.74</v></c><c r="AA6" s="38" t="n"><v>11.5</v></c><c r="AH6" s="38" t="n"><v>0</v></c><c r="AI6" s="38" t="n"><f aca="false">IF(AND(ISNUMBER(SK),SK&gt;0),1,0)</f><v>0</v></c><c r="AK6" s="46" t="n"><v>41534</v></c><c r="AL6" s="47" t="n"><v>60</v></c><c r="AM6" s="45" t="n"><v>-1</v></c><c r="AN6" s="45" t="n"><v>0</v></c><c r="AO6" s="38" t="n"><v>0</v></c><c r="AP6" s="38" t="n"><v>50</v></c><c r="AQ6" s="38" t="n"><v>12</v></c><c r="AR6" s="38" t="n"><v>549</v></c><c r="AS6" s="38" t="n"><v>2697</v></c><c r="AZ6" s="38" t="n"><f aca="false">IF(ISNUMBER(AM6),AM6+0.5*AN6,&quot;&quot;)</f><v>-1</v></c><c r="BA6" s="38" t="n"><f aca="false">IF(ISNUMBER(AZ6),IF(ISNUMBER(Q6),AZ6-Q6,&quot;MISSING&quot;),&quot;&quot;)</f><v>-0.55</v></c><c r="BB6" s="38" t="n"><f aca="false">IF(AND(ISNUMBER(AR6),ISNUMBER(Y6)),AR6-Y6,IF(ISNUMBER(AR6),&quot;MISSING&quot;,&quot;&quot;))</f><v>-131</v></c><c r="BC6" s="71" t="n"><v>41716</v></c><c r="BR6" s="38" t="str"><f aca="false">IF(ISNUMBER(BE6),BE6+0.5*BF6,&quot;&quot;)</f><v></v></c><c r="BS6" s="38" t="str"><f aca="false">IF(ISNUMBER(BR6),IF(ISNUMBER($Q6),BR6-$Q6,&quot;MISSING&quot;),&quot;&quot;)</f><v></v></c><c r="BT6" s="38" t="str"><f aca="false">IF(AND(ISNUMBER(BJ6),ISNUMBER($Y6)),BJ6-$Y6,IF(ISNUMBER(BJ6),&quot;MISSING&quot;,&quot;&quot;))</f><v></v></c><c r="BU6" s="38" t="n"><f aca="false">IF(AND(ISBLANK($AM6),ISBLANK($BE6)),0,1)</f><v>1</v></c><c r="BV6" s="38" t="n"><f aca="false">IF(AND(ISNUMBER($AM6),ISNUMBER($BE6)),1,0)</f><v>0</v></c><c r="BW6" s="38" t="str"><f aca="false">IF(BV6,SE_PREOP,&quot;&quot;)</f><v></v></c><c r="BX6" s="38" t="str"><f aca="false">IF(FU_6_AND_12,SE_6,&quot;&quot;)</f><v></v></c><c r="BY6" s="38" t="str"><f aca="false">IF(FU_6_AND_12,SE_12,&quot;&quot;)</f><v></v></c><c r="BZ6" s="49" t="n"><f aca="false">IF(AND(ISNUMBER(BC6),ISNUMBER(BE6)),BC6-A6,IF(ISNUMBER(AK6),AK6-A6,0))</f><v>174</v></c><c r="CA6" s="50" t="n"><f aca="false">IF(BZ6&gt;0,BZ6/30,&quot;&quot;)</f><v>5.8</v></c><c r="CB6" s="38" t="str"><f aca="false">IF(AND(ISNUMBER(AZ6),ISNUMBER(BR6)),(BR6-AZ6),&quot;&quot;)</f><v></v></c><c r="CC6" s="38" t="str"><f aca="false">IF(AND(ISNUMBER(AX6), ISNUMBER(AD6)), AVERAGE(AX6,AV6)-AVERAGE(AD6,AF6),&quot;&quot;)</f><v></v></c><c r="CD6" s="38" t="str"><f aca="false">IF(AND(ISNUMBER(BN6), ISNUMBER(AD6)), AVERAGE(BN6,BP6)-AVERAGE(AD6,AF6),&quot;&quot;)</f><v></v></c><c r="CE6" s="38" t="str"><f aca="false">IF(ISNUMBER(CD6),CD6,IF(ISNUMBER(CC6),CC6,&quot;&quot;))</f><v></v></c><c r="CF6" s="38" t="n"><f aca="false">IF(AND(ISNUMBER(SPH_PREOP),ISNUMBER(SE_LAST_)),SPH_PREOP+CYL_PREOP/2,&quot;&quot;)</f><v>-7.625</v></c><c r="CG6" s="38" t="n"><f aca="false">IF(ISNUMBER(SE_12),SE_12,IF(ISNUMBER(SE_6),SE_6,&quot;&quot;))</f><v>-1</v></c><c r="CH6" s="51" t="n"><f aca="false">IF(AND(ISNUMBER(SE_LAST_),ISNUMBER(REF_TARGET)),SE_LAST_-REF_TARGET,&quot;&quot;)</f><v>-0.55</v></c><c r="CI6" s="52" t="n"><f aca="false">IF(ISNUMBER(Y6),IF(ISNUMBER(BJ6),BJ6-Y6,IF(ISNUMBER(AR6),AR6-Y6,&quot;&quot;)),&quot;&quot;)</f><v>-131</v></c><c r="CJ6" s="38" t="str"><f aca="false">IF(ISNUMBER(Z6),IF(ISNUMBER(AT6),AT6-Z6,IF(ISNUMBER(BL6),BL6-Z6,&quot;&quot;)),&quot;&quot;)</f><v></v></c><c r="CK6" s="53" t="n"><f aca="false">IF(ISNUMBER(LAST_SE_ERROR),REF_TARGET,&quot;&quot;)</f><v>-0.45</v></c><c r="CL6" s="53" t="n"><f aca="false">IF(AND(OR(ISNUMBER(BH6),ISNUMBER(AP6)),ISNUMBER(W6)),-LOG(20/W6)--LOG(20/IF(ISNUMBER(BH6),BH6,AP6)),&quot;&quot;)</f><v>0.602059991327962</v></c><c r="CM6" s="54" t="n"><f aca="false">IF(ISNUMBER(BF6),BF6,IF(ISNUMBER(AN6),AN6,&quot;&quot;))</f><v>0</v></c><c r="CN6" s="54" t="n"><f aca="false">IF(AND(ISNUMBER(CM6),ISNUMBER(U6)),CM6-U6,&quot;&quot;)</f><v>-0.25</v></c><c r="CO6" s="55" t="n"><f aca="false">IF(ISNUMBER(BCVA_12),BCVA_12,IF(ISNUMBER(BCVA_6),BCVA_6,&quot;&quot;))</f><v>50</v></c><c r="CP6" s="55" t="n"><f aca="false">IF(ISNUMBER(CO6),PREOP_BCVA,&quot;&quot;)</f><v>200</v></c><c r="CQ6" s="56" t="n"><f aca="false">IF(AND(REF_TARGET&lt;=0,REF_TARGET&gt;-1),IF(ISNUMBER(UDVA_12),UDVA_12,IF(ISNUMBER(UDVA_6),UDVA_6,&quot;&quot;)),&quot;&quot;)</f><v>60</v></c><c r="CR6" s="53" t="n"><f aca="false">IF(ISNUMBER(PREOP_PENTACAM_RV),IF(ISNUMBER(SPH_6),IF(ISNUMBER($EQ6),0,1),&quot;&quot;),&quot;&quot;)</f><v>1</v></c><c r="CS6" s="53" t="str"><f aca="false">IF(ISNUMBER(PREOP_PENTACAM_RV),IF(ISNUMBER(SPH_12),IF(ISNUMBER($GM6),0,1),&quot;&quot;),&quot;&quot;)</f><v></v></c><c r="CT6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6" s="73" t="n"><v>7.75</v></c><c r="CV6" s="74" t="n"><v>7.6</v></c><c r="CW6" s="74" t="n"><v>169.1</v></c><c r="CX6" s="74" t="n"><v>-0.8</v></c><c r="CY6" s="74" t="n"><v>0.26</v></c><c r="CZ6" s="74" t="n"><v>0.66</v></c><c r="DA6" s="74" t="n"><v>2.27</v></c><c r="DB6" s="74" t="n"><v>2.96</v></c><c r="DC6" s="74" t="n"><v>685</v></c><c r="DD6" s="74" t="n"><v>685</v></c><c r="DE6" s="74" t="n"><v>814</v></c><c r="DF6" s="74" t="n"><v>751</v></c><c r="DG6" s="74" t="n"><v>769</v></c><c r="DH6" s="74" t="n"><v>745</v></c><c r="DI6" s="74" t="n"><v>682</v></c><c r="DJ6" s="74" t="n"><v>-0.35</v></c><c r="DK6" s="74" t="n"><v>-0.42</v></c><c r="DL6" s="74" t="n"><v>7.7</v></c><c r="DM6" s="74" t="n"><v>7.66</v></c><c r="DN6" s="74" t="n"><v>7.71</v></c><c r="DO6" s="74" t="n"><v>7.96</v></c><c r="DP6" s="74" t="n"><v>8.35</v></c><c r="DQ6" s="74" t="n"><v>8.58</v></c><c r="DR6" s="74" t="n"><v>0</v></c><c r="DS6" s="74" t="n"><v>1.4</v></c><c r="DT6" s="74" t="n"><v>6.24</v></c><c r="DU6" s="74" t="n"><v>6.15</v></c><c r="DV6" s="74" t="n"><v>6.4</v></c><c r="DW6" s="74" t="n"><v>7.17</v></c><c r="DX6" s="74" t="n"><v>7.45</v></c><c r="DY6" s="74" t="n"><v>7.5</v></c><c r="DZ6" s="74" t="n"><v>0</v></c><c r="EA6" s="75" t="n"><v>1.4</v></c><c r="EB6" s="76" t="n"><v>43.5</v></c><c r="EC6" s="76" t="n"><v>44.4</v></c><c r="ED6" s="76" t="n"><v>44</v></c><c r="EE6" s="76" t="n"><v>169.1</v></c><c r="EF6" s="76" t="n"><v>0.8</v></c><c r="EG6" s="76" t="n"><v>-6.2</v></c><c r="EH6" s="76" t="n"><v>-6.7</v></c><c r="EI6" s="76" t="n"><v>-6.5</v></c><c r="EJ6" s="76" t="n"><v>174.4</v></c><c r="EK6" s="76" t="n"><v>0.5</v></c><c r="EL6" s="76" t="n"><v>4.9</v></c><c r="EM6" s="76" t="n"><v>14.4</v></c><c r="EN6" s="76" t="n"><v>30.5</v></c><c r="EO6" s="76" t="n"><v>70.6</v></c><c r="EP6" s="77" t="n"><v>26</v></c><c r="EQ6" s="78"/><c r="ER6" s="74"/><c r="ES6" s="74"/><c r="ET6" s="74"/><c r="EU6" s="74"/><c r="EV6" s="74"/><c r="EW6" s="74"/><c r="EX6" s="74"/><c r="EY6" s="74"/><c r="EZ6" s="74"/><c r="FA6" s="74"/><c r="FB6" s="74"/><c r="FC6" s="74"/><c r="FD6" s="74"/><c r="FE6" s="74"/><c r="FF6" s="74"/><c r="FG6" s="74"/><c r="FH6" s="74"/><c r="FI6" s="74"/><c r="FJ6" s="74"/><c r="FK6" s="74"/><c r="FL6" s="74"/><c r="FM6" s="74"/><c r="FN6" s="74"/><c r="FO6" s="74"/><c r="FP6" s="74"/><c r="FQ6" s="74"/><c r="FR6" s="74"/><c r="FS6" s="74"/><c r="FT6" s="74"/><c r="FU6" s="74"/><c r="FV6" s="74"/><c r="FW6" s="75"/><c r="FX6" s="76"/><c r="FY6" s="76"/><c r="FZ6" s="76"/><c r="GA6" s="76"/><c r="GB6" s="76"/><c r="GC6" s="76"/><c r="GD6" s="76"/><c r="GE6" s="76"/><c r="GF6" s="76"/><c r="GG6" s="76"/><c r="GH6" s="76"/><c r="GI6" s="76"/><c r="GJ6" s="76"/><c r="GK6" s="76"/><c r="GL6" s="79"/><c r="GM6" s="78"/><c r="GN6" s="74"/><c r="GO6" s="74"/><c r="GP6" s="74"/><c r="GQ6" s="74"/><c r="GR6" s="74"/><c r="GS6" s="74"/><c r="GT6" s="74"/><c r="GU6" s="74"/><c r="GV6" s="74"/><c r="GW6" s="74"/><c r="GX6" s="74"/><c r="GY6" s="74"/><c r="GZ6" s="74"/><c r="HA6" s="74"/><c r="HB6" s="74"/><c r="HC6" s="74"/><c r="HD6" s="74"/><c r="HE6" s="74"/><c r="HF6" s="74"/><c r="HG6" s="74"/><c r="HH6" s="74"/><c r="HI6" s="74"/><c r="HJ6" s="74"/><c r="HK6" s="74"/><c r="HL6" s="74"/><c r="HM6" s="74"/><c r="HN6" s="74"/><c r="HO6" s="74"/><c r="HP6" s="74"/><c r="HQ6" s="74"/><c r="HR6" s="74"/><c r="HS6" s="80"/><c r="HT6" s="76"/><c r="HU6" s="76"/><c r="HV6" s="76"/><c r="HW6" s="76"/><c r="HX6" s="76"/><c r="HY6" s="76"/><c r="HZ6" s="76"/><c r="IA6" s="76"/><c r="IB6" s="76"/><c r="IC6" s="76"/><c r="ID6" s="76"/><c r="IE6" s="76"/><c r="IF6" s="76"/><c r="IG6" s="76"/><c r="IH6" s="79"/><c r="II6" s="52" t="str"><f aca="false">IF(ISNUMBER(GM6),GM6,IF(ISNUMBER(EQ6),EQ6,&quot;&quot;))</f><v></v></c><c r="IJ6" s="38" t="str"><f aca="false">IF(ISNUMBER(GN6),GN6,IF(ISNUMBER(ER6),ER6,&quot;&quot;))</f><v></v></c><c r="IK6" s="38" t="str"><f aca="false">IF(ISNUMBER(GO6),GO6,IF(ISNUMBER(ES6),ES6,&quot;&quot;))</f><v></v></c><c r="IL6" s="38" t="str"><f aca="false">IF(ISNUMBER(GP6),GP6,IF(ISNUMBER(ET6),ET6,&quot;&quot;))</f><v></v></c><c r="IM6" s="38" t="str"><f aca="false">IF(ISNUMBER(GQ6),GQ6,IF(ISNUMBER(EU6),EU6,&quot;&quot;))</f><v></v></c><c r="IN6" s="38" t="str"><f aca="false">IF(ISNUMBER(GR6),GR6,IF(ISNUMBER(EV6),EV6,&quot;&quot;))</f><v></v></c><c r="IO6" s="38" t="str"><f aca="false">IF(ISNUMBER(GS6),GS6,IF(ISNUMBER(EW6),EW6,&quot;&quot;))</f><v></v></c><c r="IP6" s="38" t="str"><f aca="false">IF(ISNUMBER(GT6),GT6,IF(ISNUMBER(EX6),EX6,&quot;&quot;))</f><v></v></c><c r="IQ6" s="38" t="str"><f aca="false">IF(ISNUMBER(GU6),GU6,IF(ISNUMBER(EY6),EY6,&quot;&quot;))</f><v></v></c><c r="IR6" s="38" t="str"><f aca="false">IF(ISNUMBER(GV6),GV6,IF(ISNUMBER(EZ6),EZ6,&quot;&quot;))</f><v></v></c><c r="IS6" s="38" t="str"><f aca="false">IF(ISNUMBER(GW6),GW6,IF(ISNUMBER(FA6),FA6,&quot;&quot;))</f><v></v></c><c r="IT6" s="38" t="str"><f aca="false">IF(ISNUMBER(GX6),GX6,IF(ISNUMBER(FB6),FB6,&quot;&quot;))</f><v></v></c><c r="IU6" s="38" t="str"><f aca="false">IF(ISNUMBER(GY6),GY6,IF(ISNUMBER(FC6),FC6,&quot;&quot;))</f><v></v></c><c r="IV6" s="38" t="str"><f aca="false">IF(ISNUMBER(GZ6),GZ6,IF(ISNUMBER(FD6),FD6,&quot;&quot;))</f><v></v></c><c r="IW6" s="38" t="str"><f aca="false">IF(ISNUMBER(HA6),HA6,IF(ISNUMBER(FE6),FE6,&quot;&quot;))</f><v></v></c><c r="IX6" s="38" t="str"><f aca="false">IF(ISNUMBER(HB6),HB6,IF(ISNUMBER(FF6),FF6,&quot;&quot;))</f><v></v></c><c r="IY6" s="38" t="str"><f aca="false">IF(ISNUMBER(HC6),HC6,IF(ISNUMBER(FG6),FG6,&quot;&quot;))</f><v></v></c><c r="IZ6" s="38" t="str"><f aca="false">IF(ISNUMBER(HD6),HD6,IF(ISNUMBER(FH6),FH6,&quot;&quot;))</f><v></v></c><c r="JA6" s="38" t="str"><f aca="false">IF(ISNUMBER(HE6),HE6,IF(ISNUMBER(FI6),FI6,&quot;&quot;))</f><v></v></c><c r="JB6" s="38" t="str"><f aca="false">IF(ISNUMBER(HF6),HF6,IF(ISNUMBER(FJ6),FJ6,&quot;&quot;))</f><v></v></c><c r="JC6" s="38" t="str"><f aca="false">IF(ISNUMBER(HG6),HG6,IF(ISNUMBER(FK6),FK6,&quot;&quot;))</f><v></v></c><c r="JD6" s="38" t="str"><f aca="false">IF(ISNUMBER(HH6),HH6,IF(ISNUMBER(FL6),FL6,&quot;&quot;))</f><v></v></c><c r="JE6" s="38" t="str"><f aca="false">IF(ISNUMBER(HI6),HI6,IF(ISNUMBER(FM6),FM6,&quot;&quot;))</f><v></v></c><c r="JF6" s="38" t="str"><f aca="false">IF(ISNUMBER(HJ6),HJ6,IF(ISNUMBER(FN6),FN6,&quot;&quot;))</f><v></v></c><c r="JG6" s="38" t="str"><f aca="false">IF(ISNUMBER(HK6),HK6,IF(ISNUMBER(FO6),FO6,&quot;&quot;))</f><v></v></c><c r="JH6" s="38" t="str"><f aca="false">IF(ISNUMBER(HL6),HL6,IF(ISNUMBER(FP6),FP6,&quot;&quot;))</f><v></v></c><c r="JI6" s="38" t="str"><f aca="false">IF(ISNUMBER(HM6),HM6,IF(ISNUMBER(FQ6),FQ6,&quot;&quot;))</f><v></v></c><c r="JJ6" s="38" t="str"><f aca="false">IF(ISNUMBER(HN6),HN6,IF(ISNUMBER(FR6),FR6,&quot;&quot;))</f><v></v></c><c r="JK6" s="38" t="str"><f aca="false">IF(ISNUMBER(HO6),HO6,IF(ISNUMBER(FS6),FS6,&quot;&quot;))</f><v></v></c><c r="JL6" s="38" t="str"><f aca="false">IF(ISNUMBER(HP6),HP6,IF(ISNUMBER(FT6),FT6,&quot;&quot;))</f><v></v></c><c r="JM6" s="38" t="str"><f aca="false">IF(ISNUMBER(HQ6),HQ6,IF(ISNUMBER(FU6),FU6,&quot;&quot;))</f><v></v></c><c r="JN6" s="51" t="str"><f aca="false">IF(ISNUMBER(HR6),HR6,IF(ISNUMBER(FV6),FV6,&quot;&quot;))</f><v></v></c><c r="JO6" s="59" t="str"><f aca="false">IF(ISNUMBER(HS6),HS6,IF(ISNUMBER(FW6),FW6,&quot;&quot;))</f><v></v></c><c r="JP6" s="59" t="str"><f aca="false">IF(ISNUMBER(HT6),HT6,IF(ISNUMBER(FX6),FX6,&quot;&quot;))</f><v></v></c><c r="JQ6" s="59" t="str"><f aca="false">IF(ISNUMBER(HU6),HU6,IF(ISNUMBER(FY6),FY6,&quot;&quot;))</f><v></v></c><c r="JR6" s="59" t="str"><f aca="false">IF(ISNUMBER(HV6),HV6,IF(ISNUMBER(FZ6),FZ6,&quot;&quot;))</f><v></v></c><c r="JS6" s="59" t="str"><f aca="false">IF(ISNUMBER(HW6),HW6,IF(ISNUMBER(GA6),GA6,&quot;&quot;))</f><v></v></c><c r="JT6" s="59" t="str"><f aca="false">IF(ISNUMBER(HX6),HX6,IF(ISNUMBER(GB6),GB6,&quot;&quot;))</f><v></v></c><c r="JU6" s="59" t="str"><f aca="false">IF(ISNUMBER(HY6),HY6,IF(ISNUMBER(GC6),GC6,&quot;&quot;))</f><v></v></c><c r="JV6" s="59" t="str"><f aca="false">IF(ISNUMBER(HZ6),HZ6,IF(ISNUMBER(GD6),GD6,&quot;&quot;))</f><v></v></c><c r="JW6" s="59" t="str"><f aca="false">IF(ISNUMBER(IA6),IA6,IF(ISNUMBER(GE6),GE6,&quot;&quot;))</f><v></v></c><c r="JX6" s="59" t="str"><f aca="false">IF(ISNUMBER(IB6),IB6,IF(ISNUMBER(GF6),GF6,&quot;&quot;))</f><v></v></c><c r="JY6" s="59" t="str"><f aca="false">IF(ISNUMBER(IC6),IC6,IF(ISNUMBER(GG6),GG6,&quot;&quot;))</f><v></v></c><c r="JZ6" s="59" t="str"><f aca="false">IF(ISNUMBER(ID6),ID6,IF(ISNUMBER(GH6),GH6,&quot;&quot;))</f><v></v></c><c r="KA6" s="59" t="str"><f aca="false">IF(ISNUMBER(IE6),IE6,IF(ISNUMBER(GI6),GI6,&quot;&quot;))</f><v></v></c><c r="KB6" s="59" t="str"><f aca="false">IF(ISNUMBER(IF6),IF6,IF(ISNUMBER(GJ6),GJ6,&quot;&quot;))</f><v></v></c><c r="KC6" s="59" t="str"><f aca="false">IF(ISNUMBER(IG6),IG6,IF(ISNUMBER(GK6),GK6,&quot;&quot;))</f><v></v></c><c r="KD6" s="61" t="str"><f aca="false">IF(ISNUMBER(IH6),IH6,IF(ISNUMBER(GL6),GL6,&quot;&quot;))</f><v></v></c><c r="KE6" s="52" t="str"><f aca="false">IF(AND(ISNUMBER(II6),ISNUMBER(CU6)),II6-CU6,&quot;&quot;)</f><v></v></c><c r="KF6" s="38" t="str"><f aca="false">IF(AND(ISNUMBER(IJ6),ISNUMBER(CV6)),IJ6-CV6,&quot;&quot;)</f><v></v></c><c r="KG6" s="38" t="str"><f aca="false">IF(AND(ISNUMBER(IK6),ISNUMBER(CW6)),IK6-CW6,&quot;&quot;)</f><v></v></c><c r="KH6" s="38" t="str"><f aca="false">IF(AND(ISNUMBER(IL6),ISNUMBER(CX6)),IL6-CX6,&quot;&quot;)</f><v></v></c><c r="KI6" s="38" t="str"><f aca="false">IF(AND(ISNUMBER(IM6),ISNUMBER(CY6)),IM6-CY6,&quot;&quot;)</f><v></v></c><c r="KJ6" s="38" t="str"><f aca="false">IF(AND(ISNUMBER(IN6),ISNUMBER(CZ6)),IN6-CZ6,&quot;&quot;)</f><v></v></c><c r="KK6" s="38" t="str"><f aca="false">IF(AND(ISNUMBER(IO6),ISNUMBER(DA6)),IO6-DA6,&quot;&quot;)</f><v></v></c><c r="KL6" s="38" t="str"><f aca="false">IF(AND(ISNUMBER(IP6),ISNUMBER(DB6)),IP6-DB6,&quot;&quot;)</f><v></v></c><c r="KM6" s="38" t="str"><f aca="false">IF(AND(ISNUMBER(IQ6),ISNUMBER(DC6)),IQ6-DC6,&quot;&quot;)</f><v></v></c><c r="KN6" s="38" t="str"><f aca="false">IF(AND(ISNUMBER(IR6),ISNUMBER(DD6)),IR6-DD6,&quot;&quot;)</f><v></v></c><c r="KO6" s="38" t="str"><f aca="false">IF(AND(ISNUMBER(IS6),ISNUMBER(DE6)),IS6-DE6,&quot;&quot;)</f><v></v></c><c r="KP6" s="38" t="str"><f aca="false">IF(AND(ISNUMBER(IT6),ISNUMBER(DF6)),IT6-DF6,&quot;&quot;)</f><v></v></c><c r="KQ6" s="38" t="str"><f aca="false">IF(AND(ISNUMBER(IU6),ISNUMBER(DG6)),IU6-DG6,&quot;&quot;)</f><v></v></c><c r="KR6" s="38" t="str"><f aca="false">IF(AND(ISNUMBER(IV6),ISNUMBER(DH6)),IV6-DH6,&quot;&quot;)</f><v></v></c><c r="KS6" s="38" t="str"><f aca="false">IF(AND(ISNUMBER(IW6),ISNUMBER(DI6)),IW6-DI6,&quot;&quot;)</f><v></v></c><c r="KT6" s="38" t="str"><f aca="false">IF(AND(ISNUMBER(IX6),ISNUMBER(DJ6)),IX6-DJ6,&quot;&quot;)</f><v></v></c><c r="KU6" s="38" t="str"><f aca="false">IF(AND(ISNUMBER(IY6),ISNUMBER(DK6)),IY6-DK6,&quot;&quot;)</f><v></v></c><c r="KV6" s="38" t="str"><f aca="false">IF(AND(ISNUMBER(IZ6),ISNUMBER(DL6)),IZ6-DL6,&quot;&quot;)</f><v></v></c><c r="KW6" s="38" t="str"><f aca="false">IF(AND(ISNUMBER(JA6),ISNUMBER(DM6)),JA6-DM6,&quot;&quot;)</f><v></v></c><c r="KX6" s="38" t="str"><f aca="false">IF(AND(ISNUMBER(JB6),ISNUMBER(DN6)),JB6-DN6,&quot;&quot;)</f><v></v></c><c r="KY6" s="38" t="str"><f aca="false">IF(AND(ISNUMBER(JC6),ISNUMBER(DO6)),JC6-DO6,&quot;&quot;)</f><v></v></c><c r="KZ6" s="38" t="str"><f aca="false">IF(AND(ISNUMBER(JD6),ISNUMBER(DP6)),JD6-DP6,&quot;&quot;)</f><v></v></c><c r="LA6" s="38" t="str"><f aca="false">IF(AND(ISNUMBER(JE6),ISNUMBER(DQ6)),JE6-DQ6,&quot;&quot;)</f><v></v></c><c r="LB6" s="38" t="str"><f aca="false">IF(AND(ISNUMBER(JF6),ISNUMBER(DR6)),JF6-DR6,&quot;&quot;)</f><v></v></c><c r="LC6" s="38" t="str"><f aca="false">IF(AND(ISNUMBER(JG6),ISNUMBER(DS6)),JG6-DS6,&quot;&quot;)</f><v></v></c><c r="LD6" s="38" t="str"><f aca="false">IF(AND(ISNUMBER(JH6),ISNUMBER(DT6)),JH6-DT6,&quot;&quot;)</f><v></v></c><c r="LE6" s="38" t="str"><f aca="false">IF(AND(ISNUMBER(JI6),ISNUMBER(DU6)),JI6-DU6,&quot;&quot;)</f><v></v></c><c r="LF6" s="38" t="str"><f aca="false">IF(AND(ISNUMBER(JJ6),ISNUMBER(DV6)),JJ6-DV6,&quot;&quot;)</f><v></v></c><c r="LG6" s="38" t="str"><f aca="false">IF(AND(ISNUMBER(JK6),ISNUMBER(DW6)),JK6-DW6,&quot;&quot;)</f><v></v></c><c r="LH6" s="38" t="str"><f aca="false">IF(AND(ISNUMBER(JL6),ISNUMBER(DX6)),JL6-DX6,&quot;&quot;)</f><v></v></c><c r="LI6" s="38" t="str"><f aca="false">IF(AND(ISNUMBER(JM6),ISNUMBER(DY6)),JM6-DY6,&quot;&quot;)</f><v></v></c><c r="LJ6" s="38" t="str"><f aca="false">IF(AND(ISNUMBER(JN6),ISNUMBER(DZ6)),JN6-DZ6,&quot;&quot;)</f><v></v></c><c r="LK6" s="38" t="str"><f aca="false">IF(AND(ISNUMBER(JO6),ISNUMBER(EA6)),JO6-EA6,&quot;&quot;)</f><v></v></c><c r="LL6" s="38" t="str"><f aca="false">IF(AND(ISNUMBER(JP6),ISNUMBER(EB6)),JP6-EB6,&quot;&quot;)</f><v></v></c><c r="LM6" s="38" t="str"><f aca="false">IF(AND(ISNUMBER(JQ6),ISNUMBER(EC6)),JQ6-EC6,&quot;&quot;)</f><v></v></c><c r="LN6" s="38" t="str"><f aca="false">IF(AND(ISNUMBER(JR6),ISNUMBER(ED6)),JR6-ED6,&quot;&quot;)</f><v></v></c><c r="LO6" s="38" t="str"><f aca="false">IF(AND(ISNUMBER(JS6),ISNUMBER(EE6)),JS6-EE6,&quot;&quot;)</f><v></v></c><c r="LP6" s="38" t="str"><f aca="false">IF(AND(ISNUMBER(JT6),ISNUMBER(EF6)),JT6-EF6,&quot;&quot;)</f><v></v></c><c r="LQ6" s="38" t="str"><f aca="false">IF(AND(ISNUMBER(JU6),ISNUMBER(EG6)),JU6-EG6,&quot;&quot;)</f><v></v></c><c r="LR6" s="38" t="str"><f aca="false">IF(AND(ISNUMBER(JV6),ISNUMBER(EH6)),JV6-EH6,&quot;&quot;)</f><v></v></c><c r="LS6" s="38" t="str"><f aca="false">IF(AND(ISNUMBER(JW6),ISNUMBER(EI6)),JW6-EI6,&quot;&quot;)</f><v></v></c><c r="LT6" s="38" t="str"><f aca="false">IF(AND(ISNUMBER(JX6),ISNUMBER(EJ6)),JX6-EJ6,&quot;&quot;)</f><v></v></c><c r="LU6" s="38" t="str"><f aca="false">IF(AND(ISNUMBER(JY6),ISNUMBER(EK6)),JY6-EK6,&quot;&quot;)</f><v></v></c><c r="LV6" s="38" t="str"><f aca="false">IF(AND(ISNUMBER(JZ6),ISNUMBER(EL6)),JZ6-EL6,&quot;&quot;)</f><v></v></c><c r="LW6" s="38" t="str"><f aca="false">IF(AND(ISNUMBER(KA6),ISNUMBER(EM6)),KA6-EM6,&quot;&quot;)</f><v></v></c><c r="LX6" s="38" t="str"><f aca="false">IF(AND(ISNUMBER(KB6),ISNUMBER(EN6)),KB6-EN6,&quot;&quot;)</f><v></v></c><c r="LY6" s="38" t="str"><f aca="false">IF(AND(ISNUMBER(KC6),ISNUMBER(EO6)),KC6-EO6,&quot;&quot;)</f><v></v></c><c r="LZ6" s="38" t="str"><f aca="false">IF(AND(ISNUMBER(KD6),ISNUMBER(EP6)),KD6-EP6,&quot;&quot;)</f><v></v></c><c r="MA6" s="38" t="str"><f aca="false">IF(AND(ISNUMBER(HT6),ISNUMBER(FX6)),HT6-FX6,&quot;&quot;)</f><v></v></c><c r="MB6" s="38" t="str"><f aca="false">IF(AND(ISNUMBER(HU6),ISNUMBER(FY6)),HU6-FY6,&quot;&quot;)</f><v></v></c><c r="MC6" s="38" t="str"><f aca="false">IF(AND(ISNUMBER(HY6),ISNUMBER(GC6)),HY6-GC6,&quot;&quot;)</f><v></v></c><c r="MD6" s="38" t="n"><f aca="false">HZ6-GD6</f><v>0</v></c></row><row collapsed="false" customFormat="false" customHeight="true" hidden="false" ht="26.25" outlineLevel="0" r="7"><c r="A7" s="81" t="n"><v>41437</v></c><c r="B7" s="36" t="s"><v>346</v></c><c r="C7" s="36" t="s"><v>347</v></c><c r="D7" s="37" t="s"><v>331</v></c><c r="E7" s="38" t="n"><v>69</v></c><c r="F7" s="39" t="n"><v>16070</v></c><c r="G7" s="38" t="s"><v>340</v></c><c r="H7" s="38" t="s"><v>333</v></c><c r="I7" s="82" t="n"><v>1836983</v></c><c r="J7" s="82"/><c r="K7" s="83"/><c r="L7" s="84"/><c r="M7" s="84"/><c r="N7" s="84"/><c r="O7" s="84"/><c r="P7" s="42" t="n"><v>-0.5</v></c><c r="Q7" s="43" t="n"><v>-0.67</v></c><c r="S7" s="85" t="n"><v>41428</v></c><c r="T7" s="45" t="n"><v>-5</v></c><c r="U7" s="45" t="n"><v>2</v></c><c r="V7" s="38" t="n"><v>100</v></c><c r="W7" s="38" t="n"><v>40</v></c><c r="X7" s="38" t="n"><v>15</v></c><c r="Y7" s="38" t="n"><v>582</v></c><c r="AH7" s="38" t="n"><v>0</v></c><c r="AI7" s="38" t="n"><f aca="false">IF(AND(ISNUMBER(SK),SK&gt;0),1,0)</f><v>0</v></c><c r="AK7" s="39" t="n"><v>41648</v></c><c r="AL7" s="62" t="n"><v>50</v></c><c r="AM7" s="45" t="n"><v>-1.5</v></c><c r="AN7" s="45" t="n"><v>1.25</v></c><c r="AO7" s="38" t="n"><v>75</v></c><c r="AP7" s="38" t="n"><v>20</v></c><c r="AQ7" s="38" t="n"><v>11</v></c><c r="AR7" s="38" t="n"><v>564</v></c><c r="AZ7" s="38" t="n"><f aca="false">IF(ISNUMBER(AM7),AM7+0.5*AN7,&quot;&quot;)</f><v>-0.875</v></c><c r="BA7" s="38" t="n"><f aca="false">IF(ISNUMBER(AZ7),IF(ISNUMBER(Q7),AZ7-Q7,&quot;MISSING&quot;),&quot;&quot;)</f><v>-0.205</v></c><c r="BB7" s="38" t="n"><f aca="false">IF(AND(ISNUMBER(AR7),ISNUMBER(Y7)),AR7-Y7,IF(ISNUMBER(AR7),&quot;MISSING&quot;,&quot;&quot;))</f><v>-18</v></c><c r="BC7" s="71" t="n"><v>41709</v></c><c r="BS7" s="38" t="str"><f aca="false">IF(ISNUMBER(BR7),IF(ISNUMBER($Q7),BR7-$Q7,&quot;MISSING&quot;),&quot;&quot;)</f><v></v></c><c r="BT7" s="38" t="str"><f aca="false">IF(AND(ISNUMBER(BJ7),ISNUMBER($Y7)),BJ7-$Y7,IF(ISNUMBER(BJ7),&quot;MISSING&quot;,&quot;&quot;))</f><v></v></c><c r="BV7" s="38" t="n"><f aca="false">IF(AND(ISNUMBER($AM7),ISNUMBER($BE7)),1,0)</f><v>0</v></c><c r="BW7" s="38" t="str"><f aca="false">IF(BV7,SE_PREOP,&quot;&quot;)</f><v></v></c><c r="BX7" s="38" t="str"><f aca="false">IF(FU_6_AND_12,SE_6,&quot;&quot;)</f><v></v></c><c r="BY7" s="38" t="str"><f aca="false">IF(FU_6_AND_12,SE_12,&quot;&quot;)</f><v></v></c><c r="BZ7" s="49" t="n"><f aca="false">IF(AND(ISNUMBER(BC7),ISNUMBER(BE7)),BC7-A7,IF(ISNUMBER(AK7),AK7-A7,0))</f><v>211</v></c><c r="CA7" s="50" t="n"><f aca="false">IF(BZ7&gt;0,BZ7/30,&quot;&quot;)</f><v>7.03333333333333</v></c><c r="CB7" s="38" t="str"><f aca="false">IF(AND(ISNUMBER(AZ7),ISNUMBER(BR7)),(BR7-AZ7),&quot;&quot;)</f><v></v></c><c r="CC7" s="38" t="str"><f aca="false">IF(AND(ISNUMBER(AX7), ISNUMBER(AD7)), AVERAGE(AX7,AV7)-AVERAGE(AD7,AF7),&quot;&quot;)</f><v></v></c><c r="CD7" s="38" t="str"><f aca="false">IF(AND(ISNUMBER(BN7), ISNUMBER(AD7)), AVERAGE(BN7,BP7)-AVERAGE(AD7,AF7),&quot;&quot;)</f><v></v></c><c r="CE7" s="38" t="str"><f aca="false">IF(ISNUMBER(CD7),CD7,IF(ISNUMBER(CC7),CC7,&quot;&quot;))</f><v></v></c><c r="CF7" s="38" t="n"><f aca="false">IF(AND(ISNUMBER(SPH_PREOP),ISNUMBER(SE_LAST_)),SPH_PREOP+CYL_PREOP/2,&quot;&quot;)</f><v>-4</v></c><c r="CG7" s="38" t="n"><f aca="false">IF(ISNUMBER(SE_12),SE_12,IF(ISNUMBER(SE_6),SE_6,&quot;&quot;))</f><v>-0.875</v></c><c r="CH7" s="51" t="n"><f aca="false">IF(AND(ISNUMBER(SE_LAST_),ISNUMBER(REF_TARGET)),SE_LAST_-REF_TARGET,&quot;&quot;)</f><v>-0.205</v></c><c r="CI7" s="52" t="n"><f aca="false">IF(ISNUMBER(Y7),IF(ISNUMBER(BJ7),BJ7-Y7,IF(ISNUMBER(AR7),AR7-Y7,&quot;&quot;)),&quot;&quot;)</f><v>-18</v></c><c r="CJ7" s="38" t="str"><f aca="false">IF(ISNUMBER(Z7),IF(ISNUMBER(AT7),AT7-Z7,IF(ISNUMBER(BL7),BL7-Z7,&quot;&quot;)),&quot;&quot;)</f><v></v></c><c r="CK7" s="53" t="n"><f aca="false">IF(ISNUMBER(LAST_SE_ERROR),REF_TARGET,&quot;&quot;)</f><v>-0.67</v></c><c r="CL7" s="53" t="n"><f aca="false">IF(AND(OR(ISNUMBER(BH7),ISNUMBER(AP7)),ISNUMBER(W7)),-LOG(20/W7)--LOG(20/IF(ISNUMBER(BH7),BH7,AP7)),&quot;&quot;)</f><v>0.301029995663981</v></c><c r="CM7" s="54" t="n"><f aca="false">IF(ISNUMBER(BF7),BF7,IF(ISNUMBER(AN7),AN7,&quot;&quot;))</f><v>1.25</v></c><c r="CN7" s="54" t="n"><f aca="false">IF(AND(ISNUMBER(CM7),ISNUMBER(U7)),CM7-U7,&quot;&quot;)</f><v>-0.75</v></c><c r="CO7" s="55" t="n"><f aca="false">IF(ISNUMBER(BCVA_12),BCVA_12,IF(ISNUMBER(BCVA_6),BCVA_6,&quot;&quot;))</f><v>20</v></c><c r="CP7" s="55" t="n"><f aca="false">IF(ISNUMBER(CO7),PREOP_BCVA,&quot;&quot;)</f><v>40</v></c><c r="CQ7" s="56" t="n"><f aca="false">IF(AND(REF_TARGET&lt;=0,REF_TARGET&gt;-1),IF(ISNUMBER(UDVA_12),UDVA_12,IF(ISNUMBER(UDVA_6),UDVA_6,&quot;&quot;)),&quot;&quot;)</f><v>50</v></c><c r="CR7" s="53" t="n"><f aca="false">IF(ISNUMBER(PREOP_PENTACAM_RV),IF(ISNUMBER(SPH_6),IF(ISNUMBER($EQ7),0,1),&quot;&quot;),&quot;&quot;)</f><v>1</v></c><c r="CS7" s="53" t="str"><f aca="false">IF(ISNUMBER(PREOP_PENTACAM_RV),IF(ISNUMBER(SPH_12),IF(ISNUMBER($GM7),0,1),&quot;&quot;),&quot;&quot;)</f><v></v></c><c r="CT7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7" s="0" t="n"><v>8</v></c><c r="CV7" s="38" t="n"><v>7.62</v></c><c r="CW7" s="38" t="n"><v>5.1</v></c><c r="CX7" s="38" t="n"><v>-2.1</v></c><c r="CY7" s="38" t="n"><v>0.5</v></c><c r="CZ7" s="38" t="n"><v>0.58</v></c><c r="DA7" s="38" t="n"><v>2.66</v></c><c r="DB7" s="38" t="n"><v>3.25</v></c><c r="DC7" s="38" t="n"><v>588</v></c><c r="DD7" s="38" t="n"><v>585</v></c><c r="DE7" s="38" t="n"><v>667</v></c><c r="DF7" s="38" t="n"><v>672</v></c><c r="DG7" s="38" t="n"><v>648</v></c><c r="DH7" s="38" t="n"><v>656</v></c><c r="DI7" s="38" t="n"><v>584</v></c><c r="DJ7" s="38" t="n"><v>0.74</v></c><c r="DK7" s="38" t="n"><v>-0.14</v></c><c r="DL7" s="38" t="n"><v>7.81</v></c><c r="DM7" s="38" t="n"><v>7.77</v></c><c r="DN7" s="38" t="n"><v>7.79</v></c><c r="DO7" s="38" t="n"><v>7.98</v></c><c r="DP7" s="38" t="n"><v>8.19</v></c><c r="DQ7" s="38" t="n"><v>8.41</v></c><c r="DR7" s="38" t="n"><v>0</v></c><c r="DS7" s="38" t="n"><v>1.4</v></c><c r="DT7" s="38" t="n"><v>6.39</v></c><c r="DU7" s="38" t="n"><v>6.42</v></c><c r="DV7" s="38" t="n"><v>6.52</v></c><c r="DW7" s="38" t="n"><v>6.54</v></c><c r="DX7" s="38" t="n"><v>6.69</v></c><c r="DY7" s="38" t="n"><v>0</v></c><c r="DZ7" s="38" t="n"><v>0</v></c><c r="EA7" s="58" t="n"><v>1.4</v></c><c r="II7" s="52" t="str"><f aca="false">IF(ISNUMBER(GM7),GM7,IF(ISNUMBER(EQ7),EQ7,&quot;&quot;))</f><v></v></c><c r="IJ7" s="38" t="str"><f aca="false">IF(ISNUMBER(GN7),GN7,IF(ISNUMBER(ER7),ER7,&quot;&quot;))</f><v></v></c><c r="IK7" s="38" t="str"><f aca="false">IF(ISNUMBER(GO7),GO7,IF(ISNUMBER(ES7),ES7,&quot;&quot;))</f><v></v></c><c r="IL7" s="38" t="str"><f aca="false">IF(ISNUMBER(GP7),GP7,IF(ISNUMBER(ET7),ET7,&quot;&quot;))</f><v></v></c><c r="IM7" s="38" t="str"><f aca="false">IF(ISNUMBER(GQ7),GQ7,IF(ISNUMBER(EU7),EU7,&quot;&quot;))</f><v></v></c><c r="IN7" s="38" t="str"><f aca="false">IF(ISNUMBER(GR7),GR7,IF(ISNUMBER(EV7),EV7,&quot;&quot;))</f><v></v></c><c r="IO7" s="38" t="str"><f aca="false">IF(ISNUMBER(GS7),GS7,IF(ISNUMBER(EW7),EW7,&quot;&quot;))</f><v></v></c><c r="IP7" s="38" t="str"><f aca="false">IF(ISNUMBER(GT7),GT7,IF(ISNUMBER(EX7),EX7,&quot;&quot;))</f><v></v></c><c r="IQ7" s="38" t="str"><f aca="false">IF(ISNUMBER(GU7),GU7,IF(ISNUMBER(EY7),EY7,&quot;&quot;))</f><v></v></c><c r="IR7" s="38" t="str"><f aca="false">IF(ISNUMBER(GV7),GV7,IF(ISNUMBER(EZ7),EZ7,&quot;&quot;))</f><v></v></c><c r="IS7" s="38" t="str"><f aca="false">IF(ISNUMBER(GW7),GW7,IF(ISNUMBER(FA7),FA7,&quot;&quot;))</f><v></v></c><c r="IT7" s="38" t="str"><f aca="false">IF(ISNUMBER(GX7),GX7,IF(ISNUMBER(FB7),FB7,&quot;&quot;))</f><v></v></c><c r="IU7" s="38" t="str"><f aca="false">IF(ISNUMBER(GY7),GY7,IF(ISNUMBER(FC7),FC7,&quot;&quot;))</f><v></v></c><c r="IV7" s="38" t="str"><f aca="false">IF(ISNUMBER(GZ7),GZ7,IF(ISNUMBER(FD7),FD7,&quot;&quot;))</f><v></v></c><c r="IW7" s="38" t="str"><f aca="false">IF(ISNUMBER(HA7),HA7,IF(ISNUMBER(FE7),FE7,&quot;&quot;))</f><v></v></c><c r="IX7" s="38" t="str"><f aca="false">IF(ISNUMBER(HB7),HB7,IF(ISNUMBER(FF7),FF7,&quot;&quot;))</f><v></v></c><c r="IY7" s="38" t="str"><f aca="false">IF(ISNUMBER(HC7),HC7,IF(ISNUMBER(FG7),FG7,&quot;&quot;))</f><v></v></c><c r="IZ7" s="38" t="str"><f aca="false">IF(ISNUMBER(HD7),HD7,IF(ISNUMBER(FH7),FH7,&quot;&quot;))</f><v></v></c><c r="JA7" s="38" t="str"><f aca="false">IF(ISNUMBER(HE7),HE7,IF(ISNUMBER(FI7),FI7,&quot;&quot;))</f><v></v></c><c r="JB7" s="38" t="str"><f aca="false">IF(ISNUMBER(HF7),HF7,IF(ISNUMBER(FJ7),FJ7,&quot;&quot;))</f><v></v></c><c r="JC7" s="38" t="str"><f aca="false">IF(ISNUMBER(HG7),HG7,IF(ISNUMBER(FK7),FK7,&quot;&quot;))</f><v></v></c><c r="JD7" s="38" t="str"><f aca="false">IF(ISNUMBER(HH7),HH7,IF(ISNUMBER(FL7),FL7,&quot;&quot;))</f><v></v></c><c r="JE7" s="38" t="str"><f aca="false">IF(ISNUMBER(HI7),HI7,IF(ISNUMBER(FM7),FM7,&quot;&quot;))</f><v></v></c><c r="JF7" s="38" t="str"><f aca="false">IF(ISNUMBER(HJ7),HJ7,IF(ISNUMBER(FN7),FN7,&quot;&quot;))</f><v></v></c><c r="JG7" s="38" t="str"><f aca="false">IF(ISNUMBER(HK7),HK7,IF(ISNUMBER(FO7),FO7,&quot;&quot;))</f><v></v></c><c r="JH7" s="38" t="str"><f aca="false">IF(ISNUMBER(HL7),HL7,IF(ISNUMBER(FP7),FP7,&quot;&quot;))</f><v></v></c><c r="JI7" s="38" t="str"><f aca="false">IF(ISNUMBER(HM7),HM7,IF(ISNUMBER(FQ7),FQ7,&quot;&quot;))</f><v></v></c><c r="JJ7" s="38" t="str"><f aca="false">IF(ISNUMBER(HN7),HN7,IF(ISNUMBER(FR7),FR7,&quot;&quot;))</f><v></v></c><c r="JK7" s="38" t="str"><f aca="false">IF(ISNUMBER(HO7),HO7,IF(ISNUMBER(FS7),FS7,&quot;&quot;))</f><v></v></c><c r="JL7" s="38" t="str"><f aca="false">IF(ISNUMBER(HP7),HP7,IF(ISNUMBER(FT7),FT7,&quot;&quot;))</f><v></v></c><c r="JM7" s="38" t="str"><f aca="false">IF(ISNUMBER(HQ7),HQ7,IF(ISNUMBER(FU7),FU7,&quot;&quot;))</f><v></v></c><c r="JN7" s="51" t="str"><f aca="false">IF(ISNUMBER(HR7),HR7,IF(ISNUMBER(FV7),FV7,&quot;&quot;))</f><v></v></c><c r="JO7" s="59" t="str"><f aca="false">IF(ISNUMBER(HS7),HS7,IF(ISNUMBER(FW7),FW7,&quot;&quot;))</f><v></v></c><c r="JP7" s="59" t="str"><f aca="false">IF(ISNUMBER(HT7),HT7,IF(ISNUMBER(FX7),FX7,&quot;&quot;))</f><v></v></c><c r="JQ7" s="59" t="str"><f aca="false">IF(ISNUMBER(HU7),HU7,IF(ISNUMBER(FY7),FY7,&quot;&quot;))</f><v></v></c><c r="JR7" s="59" t="str"><f aca="false">IF(ISNUMBER(HV7),HV7,IF(ISNUMBER(FZ7),FZ7,&quot;&quot;))</f><v></v></c><c r="JS7" s="59" t="str"><f aca="false">IF(ISNUMBER(HW7),HW7,IF(ISNUMBER(GA7),GA7,&quot;&quot;))</f><v></v></c><c r="JT7" s="59" t="str"><f aca="false">IF(ISNUMBER(HX7),HX7,IF(ISNUMBER(GB7),GB7,&quot;&quot;))</f><v></v></c><c r="JU7" s="59" t="str"><f aca="false">IF(ISNUMBER(HY7),HY7,IF(ISNUMBER(GC7),GC7,&quot;&quot;))</f><v></v></c><c r="JV7" s="59" t="str"><f aca="false">IF(ISNUMBER(HZ7),HZ7,IF(ISNUMBER(GD7),GD7,&quot;&quot;))</f><v></v></c><c r="JW7" s="59" t="str"><f aca="false">IF(ISNUMBER(IA7),IA7,IF(ISNUMBER(GE7),GE7,&quot;&quot;))</f><v></v></c><c r="JX7" s="59" t="str"><f aca="false">IF(ISNUMBER(IB7),IB7,IF(ISNUMBER(GF7),GF7,&quot;&quot;))</f><v></v></c><c r="JY7" s="59" t="str"><f aca="false">IF(ISNUMBER(IC7),IC7,IF(ISNUMBER(GG7),GG7,&quot;&quot;))</f><v></v></c><c r="JZ7" s="59" t="str"><f aca="false">IF(ISNUMBER(ID7),ID7,IF(ISNUMBER(GH7),GH7,&quot;&quot;))</f><v></v></c><c r="KA7" s="59" t="str"><f aca="false">IF(ISNUMBER(IE7),IE7,IF(ISNUMBER(GI7),GI7,&quot;&quot;))</f><v></v></c><c r="KB7" s="59" t="str"><f aca="false">IF(ISNUMBER(IF7),IF7,IF(ISNUMBER(GJ7),GJ7,&quot;&quot;))</f><v></v></c><c r="KC7" s="59" t="str"><f aca="false">IF(ISNUMBER(IG7),IG7,IF(ISNUMBER(GK7),GK7,&quot;&quot;))</f><v></v></c><c r="KD7" s="61" t="str"><f aca="false">IF(ISNUMBER(IH7),IH7,IF(ISNUMBER(GL7),GL7,&quot;&quot;))</f><v></v></c><c r="KE7" s="52" t="str"><f aca="false">IF(AND(ISNUMBER(II7),ISNUMBER(CU7)),II7-CU7,&quot;&quot;)</f><v></v></c><c r="KF7" s="38" t="str"><f aca="false">IF(AND(ISNUMBER(IJ7),ISNUMBER(CV7)),IJ7-CV7,&quot;&quot;)</f><v></v></c><c r="KG7" s="38" t="str"><f aca="false">IF(AND(ISNUMBER(IK7),ISNUMBER(CW7)),IK7-CW7,&quot;&quot;)</f><v></v></c><c r="KH7" s="38" t="str"><f aca="false">IF(AND(ISNUMBER(IL7),ISNUMBER(CX7)),IL7-CX7,&quot;&quot;)</f><v></v></c><c r="KI7" s="38" t="str"><f aca="false">IF(AND(ISNUMBER(IM7),ISNUMBER(CY7)),IM7-CY7,&quot;&quot;)</f><v></v></c><c r="KJ7" s="38" t="str"><f aca="false">IF(AND(ISNUMBER(IN7),ISNUMBER(CZ7)),IN7-CZ7,&quot;&quot;)</f><v></v></c><c r="KK7" s="38" t="str"><f aca="false">IF(AND(ISNUMBER(IO7),ISNUMBER(DA7)),IO7-DA7,&quot;&quot;)</f><v></v></c><c r="KL7" s="38" t="str"><f aca="false">IF(AND(ISNUMBER(IP7),ISNUMBER(DB7)),IP7-DB7,&quot;&quot;)</f><v></v></c><c r="KM7" s="38" t="str"><f aca="false">IF(AND(ISNUMBER(IQ7),ISNUMBER(DC7)),IQ7-DC7,&quot;&quot;)</f><v></v></c><c r="KN7" s="38" t="str"><f aca="false">IF(AND(ISNUMBER(IR7),ISNUMBER(DD7)),IR7-DD7,&quot;&quot;)</f><v></v></c><c r="KO7" s="38" t="str"><f aca="false">IF(AND(ISNUMBER(IS7),ISNUMBER(DE7)),IS7-DE7,&quot;&quot;)</f><v></v></c><c r="KP7" s="38" t="str"><f aca="false">IF(AND(ISNUMBER(IT7),ISNUMBER(DF7)),IT7-DF7,&quot;&quot;)</f><v></v></c><c r="KQ7" s="38" t="str"><f aca="false">IF(AND(ISNUMBER(IU7),ISNUMBER(DG7)),IU7-DG7,&quot;&quot;)</f><v></v></c><c r="KR7" s="38" t="str"><f aca="false">IF(AND(ISNUMBER(IV7),ISNUMBER(DH7)),IV7-DH7,&quot;&quot;)</f><v></v></c><c r="KS7" s="38" t="str"><f aca="false">IF(AND(ISNUMBER(IW7),ISNUMBER(DI7)),IW7-DI7,&quot;&quot;)</f><v></v></c><c r="KT7" s="38" t="str"><f aca="false">IF(AND(ISNUMBER(IX7),ISNUMBER(DJ7)),IX7-DJ7,&quot;&quot;)</f><v></v></c><c r="KU7" s="38" t="str"><f aca="false">IF(AND(ISNUMBER(IY7),ISNUMBER(DK7)),IY7-DK7,&quot;&quot;)</f><v></v></c><c r="KV7" s="38" t="str"><f aca="false">IF(AND(ISNUMBER(IZ7),ISNUMBER(DL7)),IZ7-DL7,&quot;&quot;)</f><v></v></c><c r="KW7" s="38" t="str"><f aca="false">IF(AND(ISNUMBER(JA7),ISNUMBER(DM7)),JA7-DM7,&quot;&quot;)</f><v></v></c><c r="KX7" s="38" t="str"><f aca="false">IF(AND(ISNUMBER(JB7),ISNUMBER(DN7)),JB7-DN7,&quot;&quot;)</f><v></v></c><c r="KY7" s="38" t="str"><f aca="false">IF(AND(ISNUMBER(JC7),ISNUMBER(DO7)),JC7-DO7,&quot;&quot;)</f><v></v></c><c r="KZ7" s="38" t="str"><f aca="false">IF(AND(ISNUMBER(JD7),ISNUMBER(DP7)),JD7-DP7,&quot;&quot;)</f><v></v></c><c r="LA7" s="38" t="str"><f aca="false">IF(AND(ISNUMBER(JE7),ISNUMBER(DQ7)),JE7-DQ7,&quot;&quot;)</f><v></v></c><c r="LB7" s="38" t="str"><f aca="false">IF(AND(ISNUMBER(JF7),ISNUMBER(DR7)),JF7-DR7,&quot;&quot;)</f><v></v></c><c r="LC7" s="38" t="str"><f aca="false">IF(AND(ISNUMBER(JG7),ISNUMBER(DS7)),JG7-DS7,&quot;&quot;)</f><v></v></c><c r="LD7" s="38" t="str"><f aca="false">IF(AND(ISNUMBER(JH7),ISNUMBER(DT7)),JH7-DT7,&quot;&quot;)</f><v></v></c><c r="LE7" s="38" t="str"><f aca="false">IF(AND(ISNUMBER(JI7),ISNUMBER(DU7)),JI7-DU7,&quot;&quot;)</f><v></v></c><c r="LF7" s="38" t="str"><f aca="false">IF(AND(ISNUMBER(JJ7),ISNUMBER(DV7)),JJ7-DV7,&quot;&quot;)</f><v></v></c><c r="LG7" s="38" t="str"><f aca="false">IF(AND(ISNUMBER(JK7),ISNUMBER(DW7)),JK7-DW7,&quot;&quot;)</f><v></v></c><c r="LH7" s="38" t="str"><f aca="false">IF(AND(ISNUMBER(JL7),ISNUMBER(DX7)),JL7-DX7,&quot;&quot;)</f><v></v></c><c r="LI7" s="38" t="str"><f aca="false">IF(AND(ISNUMBER(JM7),ISNUMBER(DY7)),JM7-DY7,&quot;&quot;)</f><v></v></c><c r="LJ7" s="38" t="str"><f aca="false">IF(AND(ISNUMBER(JN7),ISNUMBER(DZ7)),JN7-DZ7,&quot;&quot;)</f><v></v></c><c r="LK7" s="38" t="str"><f aca="false">IF(AND(ISNUMBER(JO7),ISNUMBER(EA7)),JO7-EA7,&quot;&quot;)</f><v></v></c><c r="LL7" s="38" t="str"><f aca="false">IF(AND(ISNUMBER(JP7),ISNUMBER(EB7)),JP7-EB7,&quot;&quot;)</f><v></v></c><c r="LM7" s="38" t="str"><f aca="false">IF(AND(ISNUMBER(JQ7),ISNUMBER(EC7)),JQ7-EC7,&quot;&quot;)</f><v></v></c><c r="LN7" s="38" t="str"><f aca="false">IF(AND(ISNUMBER(JR7),ISNUMBER(ED7)),JR7-ED7,&quot;&quot;)</f><v></v></c><c r="LO7" s="38" t="str"><f aca="false">IF(AND(ISNUMBER(JS7),ISNUMBER(EE7)),JS7-EE7,&quot;&quot;)</f><v></v></c><c r="LP7" s="38" t="str"><f aca="false">IF(AND(ISNUMBER(JT7),ISNUMBER(EF7)),JT7-EF7,&quot;&quot;)</f><v></v></c><c r="LQ7" s="38" t="str"><f aca="false">IF(AND(ISNUMBER(JU7),ISNUMBER(EG7)),JU7-EG7,&quot;&quot;)</f><v></v></c><c r="LR7" s="38" t="str"><f aca="false">IF(AND(ISNUMBER(JV7),ISNUMBER(EH7)),JV7-EH7,&quot;&quot;)</f><v></v></c><c r="LS7" s="38" t="str"><f aca="false">IF(AND(ISNUMBER(JW7),ISNUMBER(EI7)),JW7-EI7,&quot;&quot;)</f><v></v></c><c r="LT7" s="38" t="str"><f aca="false">IF(AND(ISNUMBER(JX7),ISNUMBER(EJ7)),JX7-EJ7,&quot;&quot;)</f><v></v></c><c r="LU7" s="38" t="str"><f aca="false">IF(AND(ISNUMBER(JY7),ISNUMBER(EK7)),JY7-EK7,&quot;&quot;)</f><v></v></c><c r="LV7" s="38" t="str"><f aca="false">IF(AND(ISNUMBER(JZ7),ISNUMBER(EL7)),JZ7-EL7,&quot;&quot;)</f><v></v></c><c r="LW7" s="38" t="str"><f aca="false">IF(AND(ISNUMBER(KA7),ISNUMBER(EM7)),KA7-EM7,&quot;&quot;)</f><v></v></c><c r="LX7" s="38" t="str"><f aca="false">IF(AND(ISNUMBER(KB7),ISNUMBER(EN7)),KB7-EN7,&quot;&quot;)</f><v></v></c><c r="LY7" s="38" t="str"><f aca="false">IF(AND(ISNUMBER(KC7),ISNUMBER(EO7)),KC7-EO7,&quot;&quot;)</f><v></v></c><c r="LZ7" s="38" t="str"><f aca="false">IF(AND(ISNUMBER(KD7),ISNUMBER(EP7)),KD7-EP7,&quot;&quot;)</f><v></v></c><c r="MA7" s="38" t="str"><f aca="false">IF(AND(ISNUMBER(HT7),ISNUMBER(FX7)),HT7-FX7,&quot;&quot;)</f><v></v></c><c r="MB7" s="38" t="str"><f aca="false">IF(AND(ISNUMBER(HU7),ISNUMBER(FY7)),HU7-FY7,&quot;&quot;)</f><v></v></c><c r="MC7" s="38" t="str"><f aca="false">IF(AND(ISNUMBER(HY7),ISNUMBER(GC7)),HY7-GC7,&quot;&quot;)</f><v></v></c><c r="MD7" s="38" t="n"><f aca="false">HZ7-GD7</f><v>0</v></c></row><row collapsed="false" customFormat="false" customHeight="true" hidden="false" ht="26.25" outlineLevel="0" r="8"><c r="A8" s="35" t="n"><v>41374</v></c><c r="B8" s="36" t="s"><v>348</v></c><c r="C8" s="36" t="s"><v>349</v></c><c r="D8" s="37" t="s"><v>339</v></c><c r="E8" s="38" t="n"><v>73</v></c><c r="F8" s="39" t="n"><v>14501</v></c><c r="G8" s="38" t="s"><v>340</v></c><c r="H8" s="38" t="s"><v>333</v></c><c r="I8" s="38" t="n"><v>1836345</v></c><c r="K8" s="40"/><c r="L8" s="41"/><c r="M8" s="41"/><c r="N8" s="41"/><c r="O8" s="41"/><c r="P8" s="38" t="n"><v>-0.5</v></c><c r="Q8" s="38" t="n"><v>-0.59</v></c><c r="R8" s="38" t="s"><v>334</v></c><c r="S8" s="44" t="n"><v>41351</v></c><c r="T8" s="45" t="n"><v>-2</v></c><c r="U8" s="45" t="n"><v>1</v></c><c r="V8" s="38" t="n"><v>155</v></c><c r="W8" s="38" t="n"><v>50</v></c><c r="X8" s="38" t="n"><v>16</v></c><c r="Y8" s="38" t="n"><v>657</v></c><c r="Z8" s="38" t="n"><v>24.86</v></c><c r="AA8" s="38" t="n"><v>12</v></c><c r="AB8" s="38" t="n"><v>4.59</v></c><c r="AC8" s="38" t="n"><v>3.28</v></c><c r="AD8" s="38" t="n"><v>44.18</v></c><c r="AE8" s="38" t="n"><v>99</v></c><c r="AF8" s="38" t="n"><v>44.29</v></c><c r="AG8" s="38" t="n"><v>9</v></c><c r="AH8" s="38" t="n"><v>1</v></c><c r="AI8" s="38" t="n"><f aca="false">IF(AND(ISNUMBER(SK),SK&gt;0),1,0)</f><v>1</v></c><c r="AJ8" s="34"/><c r="AK8" s="39" t="n"><v>41556</v></c><c r="AL8" s="48" t="s"><v>350</v></c><c r="AM8" s="45" t="n"><v>-1.25</v></c><c r="AN8" s="45" t="n"><v>1.25</v></c><c r="AO8" s="38" t="n"><v>168</v></c><c r="AP8" s="38" t="n"><v>25</v></c><c r="AQ8" s="38" t="n"><v>15</v></c><c r="AR8" s="38" t="n"><v>551</v></c><c r="AS8" s="38" t="n"><v>2169</v></c><c r="AT8" s="48" t="s"><v>350</v></c><c r="AU8" s="48" t="s"><v>350</v></c><c r="AV8" s="48" t="s"><v>350</v></c><c r="AW8" s="48" t="s"><v>350</v></c><c r="AX8" s="48" t="s"><v>350</v></c><c r="AY8" s="48" t="s"><v>350</v></c><c r="AZ8" s="38" t="n"><f aca="false">IF(ISNUMBER(AM8),AM8+0.5*AN8,&quot;&quot;)</f><v>-0.625</v></c><c r="BA8" s="38" t="n"><f aca="false">IF(ISNUMBER(AZ8),IF(ISNUMBER(Q8),AZ8-Q8,&quot;MISSING&quot;),&quot;&quot;)</f><v>-0.035</v></c><c r="BB8" s="38" t="n"><f aca="false">IF(AND(ISNUMBER(AR8),ISNUMBER(Y8)),AR8-Y8,IF(ISNUMBER(AR8),&quot;MISSING&quot;,&quot;&quot;))</f><v>-106</v></c><c r="BC8" s="71" t="n"><v>41773</v></c><c r="BR8" s="38" t="str"><f aca="false">IF(ISNUMBER(BE8),BE8+0.5*BF8,&quot;&quot;)</f><v></v></c><c r="BS8" s="38" t="str"><f aca="false">IF(ISNUMBER(BR8),IF(ISNUMBER($Q8),BR8-$Q8,&quot;MISSING&quot;),&quot;&quot;)</f><v></v></c><c r="BT8" s="38" t="str"><f aca="false">IF(AND(ISNUMBER(BJ8),ISNUMBER($Y8)),BJ8-$Y8,IF(ISNUMBER(BJ8),&quot;MISSING&quot;,&quot;&quot;))</f><v></v></c><c r="BU8" s="38" t="n"><f aca="false">IF(AND(ISBLANK($AM8),ISBLANK($BE8)),0,1)</f><v>1</v></c><c r="BV8" s="38" t="n"><f aca="false">IF(AND(ISNUMBER($AM8),ISNUMBER($BE8)),1,0)</f><v>0</v></c><c r="BW8" s="38" t="str"><f aca="false">IF(BV8,SE_PREOP,&quot;&quot;)</f><v></v></c><c r="BX8" s="38" t="str"><f aca="false">IF(FU_6_AND_12,SE_6,&quot;&quot;)</f><v></v></c><c r="BY8" s="38" t="str"><f aca="false">IF(FU_6_AND_12,SE_12,&quot;&quot;)</f><v></v></c><c r="BZ8" s="49" t="n"><f aca="false">IF(AND(ISNUMBER(BC8),ISNUMBER(BE8)),BC8-A8,IF(ISNUMBER(AK8),AK8-A8,0))</f><v>182</v></c><c r="CA8" s="50" t="n"><f aca="false">IF(BZ8&gt;0,BZ8/30,&quot;&quot;)</f><v>6.06666666666667</v></c><c r="CB8" s="38" t="str"><f aca="false">IF(AND(ISNUMBER(AZ8),ISNUMBER(BR8)),(BR8-AZ8),&quot;&quot;)</f><v></v></c><c r="CC8" s="38" t="str"><f aca="false">IF(AND(ISNUMBER(AX8), ISNUMBER(AD8)), AVERAGE(AX8,AV8)-AVERAGE(AD8,AF8),&quot;&quot;)</f><v></v></c><c r="CD8" s="38" t="str"><f aca="false">IF(AND(ISNUMBER(BN8), ISNUMBER(AD8)), AVERAGE(BN8,BP8)-AVERAGE(AD8,AF8),&quot;&quot;)</f><v></v></c><c r="CE8" s="38" t="str"><f aca="false">IF(ISNUMBER(CD8),CD8,IF(ISNUMBER(CC8),CC8,&quot;&quot;))</f><v></v></c><c r="CF8" s="38" t="n"><f aca="false">IF(AND(ISNUMBER(SPH_PREOP),ISNUMBER(SE_LAST_)),SPH_PREOP+CYL_PREOP/2,&quot;&quot;)</f><v>-1.5</v></c><c r="CG8" s="38" t="n"><f aca="false">IF(ISNUMBER(SE_12),SE_12,IF(ISNUMBER(SE_6),SE_6,&quot;&quot;))</f><v>-0.625</v></c><c r="CH8" s="51" t="n"><f aca="false">IF(AND(ISNUMBER(SE_LAST_),ISNUMBER(REF_TARGET)),SE_LAST_-REF_TARGET,&quot;&quot;)</f><v>-0.035</v></c><c r="CI8" s="52" t="n"><f aca="false">IF(ISNUMBER(Y8),IF(ISNUMBER(BJ8),BJ8-Y8,IF(ISNUMBER(AR8),AR8-Y8,&quot;&quot;)),&quot;&quot;)</f><v>-106</v></c><c r="CJ8" s="38" t="str"><f aca="false">IF(ISNUMBER(Z8),IF(ISNUMBER(AT8),AT8-Z8,IF(ISNUMBER(BL8),BL8-Z8,&quot;&quot;)),&quot;&quot;)</f><v></v></c><c r="CK8" s="53" t="n"><f aca="false">IF(ISNUMBER(LAST_SE_ERROR),REF_TARGET,&quot;&quot;)</f><v>-0.59</v></c><c r="CL8" s="53" t="n"><f aca="false">IF(AND(OR(ISNUMBER(BH8),ISNUMBER(AP8)),ISNUMBER(W8)),-LOG(20/W8)--LOG(20/IF(ISNUMBER(BH8),BH8,AP8)),&quot;&quot;)</f><v>0.301029995663981</v></c><c r="CM8" s="54" t="n"><f aca="false">IF(ISNUMBER(BF8),BF8,IF(ISNUMBER(AN8),AN8,&quot;&quot;))</f><v>1.25</v></c><c r="CN8" s="54" t="n"><f aca="false">IF(AND(ISNUMBER(CM8),ISNUMBER(U8)),CM8-U8,&quot;&quot;)</f><v>0.25</v></c><c r="CO8" s="55" t="n"><f aca="false">IF(ISNUMBER(BCVA_12),BCVA_12,IF(ISNUMBER(BCVA_6),BCVA_6,&quot;&quot;))</f><v>25</v></c><c r="CP8" s="55" t="n"><f aca="false">IF(ISNUMBER(CO8),PREOP_BCVA,&quot;&quot;)</f><v>50</v></c><c r="CQ8" s="56" t="n"><f aca="false">IF(AND(REF_TARGET&lt;=0,REF_TARGET&gt;-1),IF(ISNUMBER(UDVA_12),UDVA_12,IF(ISNUMBER(UDVA_6),UDVA_6,&quot;&quot;)),&quot;&quot;)</f><v>0</v></c><c r="CR8" s="53" t="n"><f aca="false">IF(ISNUMBER(PREOP_PENTACAM_RV),IF(ISNUMBER(SPH_6),IF(ISNUMBER($EQ8),0,1),&quot;&quot;),&quot;&quot;)</f><v>1</v></c><c r="CS8" s="53" t="str"><f aca="false">IF(ISNUMBER(PREOP_PENTACAM_RV),IF(ISNUMBER(SPH_12),IF(ISNUMBER($GM8),0,1),&quot;&quot;),&quot;&quot;)</f><v></v></c><c r="CT8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8" s="0" t="n"><v>7.75</v></c><c r="CV8" s="38" t="n"><v>7.87</v></c><c r="CW8" s="38" t="n"><v>110.1</v></c><c r="CX8" s="38" t="n"><v>0.7</v></c><c r="CY8" s="38" t="n"><v>-0.03</v></c><c r="CZ8" s="38" t="n"><v>0.56</v></c><c r="DA8" s="38" t="n"><v>2.58</v></c><c r="DB8" s="38" t="n"><v>3.25</v></c><c r="DC8" s="38" t="n"><v>668</v></c><c r="DD8" s="38" t="n"><v>666</v></c><c r="DE8" s="38" t="n"><v>749</v></c><c r="DF8" s="38" t="n"><v>697</v></c><c r="DG8" s="38" t="n"><v>737</v></c><c r="DH8" s="38" t="n"><v>678</v></c><c r="DI8" s="38" t="n"><v>640</v></c><c r="DJ8" s="38" t="n"><v>-4.47</v></c><c r="DK8" s="38" t="n"><v>-1.47</v></c><c r="DL8" s="38" t="n"><v>7.84</v></c><c r="DM8" s="38" t="n"><v>7.74</v></c><c r="DN8" s="38" t="n"><v>7.71</v></c><c r="DO8" s="38" t="n"><v>7.93</v></c><c r="DP8" s="38" t="n"><v>8.51</v></c><c r="DQ8" s="38" t="n"><v>9.08</v></c><c r="DR8" s="38" t="n"><v>0</v></c><c r="DS8" s="38" t="n"><v>1.1</v></c><c r="DT8" s="38" t="n"><v>6.66</v></c><c r="DU8" s="38" t="n"><v>6.68</v></c><c r="DV8" s="38" t="n"><v>6.95</v></c><c r="DW8" s="38" t="n"><v>7.38</v></c><c r="DX8" s="38" t="n"><v>7.57</v></c><c r="DY8" s="38" t="n"><v>7.58</v></c><c r="DZ8" s="38" t="n"><v>0</v></c><c r="EA8" s="58" t="n"><v>1.1</v></c><c r="EB8" s="59" t="n"><v>42.9</v></c><c r="EC8" s="59" t="n"><v>43.6</v></c><c r="ED8" s="59" t="n"><v>43.2</v></c><c r="EE8" s="59" t="n"><v>110.1</v></c><c r="EF8" s="59" t="n"><v>0.7</v></c><c r="EG8" s="59" t="n"><v>-5.8</v></c><c r="EH8" s="59" t="n"><v>-6.1</v></c><c r="EI8" s="59" t="n"><v>-5.9</v></c><c r="EJ8" s="59" t="n"><v>134.4</v></c><c r="EK8" s="59" t="n"><v>0.3</v></c><c r="EL8" s="59" t="n"><v>4.8</v></c><c r="EM8" s="59" t="n"><v>13.8</v></c><c r="EN8" s="59" t="n"><v>28.5</v></c><c r="EO8" s="59" t="n"><v>62.8</v></c><c r="EP8" s="60" t="n"><v>19</v></c><c r="II8" s="52" t="str"><f aca="false">IF(ISNUMBER(GM8),GM8,IF(ISNUMBER(EQ8),EQ8,&quot;&quot;))</f><v></v></c><c r="IJ8" s="38" t="str"><f aca="false">IF(ISNUMBER(GN8),GN8,IF(ISNUMBER(ER8),ER8,&quot;&quot;))</f><v></v></c><c r="IK8" s="38" t="str"><f aca="false">IF(ISNUMBER(GO8),GO8,IF(ISNUMBER(ES8),ES8,&quot;&quot;))</f><v></v></c><c r="IL8" s="38" t="str"><f aca="false">IF(ISNUMBER(GP8),GP8,IF(ISNUMBER(ET8),ET8,&quot;&quot;))</f><v></v></c><c r="IM8" s="38" t="str"><f aca="false">IF(ISNUMBER(GQ8),GQ8,IF(ISNUMBER(EU8),EU8,&quot;&quot;))</f><v></v></c><c r="IN8" s="38" t="str"><f aca="false">IF(ISNUMBER(GR8),GR8,IF(ISNUMBER(EV8),EV8,&quot;&quot;))</f><v></v></c><c r="IO8" s="38" t="str"><f aca="false">IF(ISNUMBER(GS8),GS8,IF(ISNUMBER(EW8),EW8,&quot;&quot;))</f><v></v></c><c r="IP8" s="38" t="str"><f aca="false">IF(ISNUMBER(GT8),GT8,IF(ISNUMBER(EX8),EX8,&quot;&quot;))</f><v></v></c><c r="IQ8" s="38" t="str"><f aca="false">IF(ISNUMBER(GU8),GU8,IF(ISNUMBER(EY8),EY8,&quot;&quot;))</f><v></v></c><c r="IR8" s="38" t="str"><f aca="false">IF(ISNUMBER(GV8),GV8,IF(ISNUMBER(EZ8),EZ8,&quot;&quot;))</f><v></v></c><c r="IS8" s="38" t="str"><f aca="false">IF(ISNUMBER(GW8),GW8,IF(ISNUMBER(FA8),FA8,&quot;&quot;))</f><v></v></c><c r="IT8" s="38" t="str"><f aca="false">IF(ISNUMBER(GX8),GX8,IF(ISNUMBER(FB8),FB8,&quot;&quot;))</f><v></v></c><c r="IU8" s="38" t="str"><f aca="false">IF(ISNUMBER(GY8),GY8,IF(ISNUMBER(FC8),FC8,&quot;&quot;))</f><v></v></c><c r="IV8" s="38" t="str"><f aca="false">IF(ISNUMBER(GZ8),GZ8,IF(ISNUMBER(FD8),FD8,&quot;&quot;))</f><v></v></c><c r="IW8" s="38" t="str"><f aca="false">IF(ISNUMBER(HA8),HA8,IF(ISNUMBER(FE8),FE8,&quot;&quot;))</f><v></v></c><c r="IX8" s="38" t="str"><f aca="false">IF(ISNUMBER(HB8),HB8,IF(ISNUMBER(FF8),FF8,&quot;&quot;))</f><v></v></c><c r="IY8" s="38" t="str"><f aca="false">IF(ISNUMBER(HC8),HC8,IF(ISNUMBER(FG8),FG8,&quot;&quot;))</f><v></v></c><c r="IZ8" s="38" t="str"><f aca="false">IF(ISNUMBER(HD8),HD8,IF(ISNUMBER(FH8),FH8,&quot;&quot;))</f><v></v></c><c r="JA8" s="38" t="str"><f aca="false">IF(ISNUMBER(HE8),HE8,IF(ISNUMBER(FI8),FI8,&quot;&quot;))</f><v></v></c><c r="JB8" s="38" t="str"><f aca="false">IF(ISNUMBER(HF8),HF8,IF(ISNUMBER(FJ8),FJ8,&quot;&quot;))</f><v></v></c><c r="JC8" s="38" t="str"><f aca="false">IF(ISNUMBER(HG8),HG8,IF(ISNUMBER(FK8),FK8,&quot;&quot;))</f><v></v></c><c r="JD8" s="38" t="str"><f aca="false">IF(ISNUMBER(HH8),HH8,IF(ISNUMBER(FL8),FL8,&quot;&quot;))</f><v></v></c><c r="JE8" s="38" t="str"><f aca="false">IF(ISNUMBER(HI8),HI8,IF(ISNUMBER(FM8),FM8,&quot;&quot;))</f><v></v></c><c r="JF8" s="38" t="str"><f aca="false">IF(ISNUMBER(HJ8),HJ8,IF(ISNUMBER(FN8),FN8,&quot;&quot;))</f><v></v></c><c r="JG8" s="38" t="str"><f aca="false">IF(ISNUMBER(HK8),HK8,IF(ISNUMBER(FO8),FO8,&quot;&quot;))</f><v></v></c><c r="JH8" s="38" t="str"><f aca="false">IF(ISNUMBER(HL8),HL8,IF(ISNUMBER(FP8),FP8,&quot;&quot;))</f><v></v></c><c r="JI8" s="38" t="str"><f aca="false">IF(ISNUMBER(HM8),HM8,IF(ISNUMBER(FQ8),FQ8,&quot;&quot;))</f><v></v></c><c r="JJ8" s="38" t="str"><f aca="false">IF(ISNUMBER(HN8),HN8,IF(ISNUMBER(FR8),FR8,&quot;&quot;))</f><v></v></c><c r="JK8" s="38" t="str"><f aca="false">IF(ISNUMBER(HO8),HO8,IF(ISNUMBER(FS8),FS8,&quot;&quot;))</f><v></v></c><c r="JL8" s="38" t="str"><f aca="false">IF(ISNUMBER(HP8),HP8,IF(ISNUMBER(FT8),FT8,&quot;&quot;))</f><v></v></c><c r="JM8" s="38" t="str"><f aca="false">IF(ISNUMBER(HQ8),HQ8,IF(ISNUMBER(FU8),FU8,&quot;&quot;))</f><v></v></c><c r="JN8" s="51" t="str"><f aca="false">IF(ISNUMBER(HR8),HR8,IF(ISNUMBER(FV8),FV8,&quot;&quot;))</f><v></v></c><c r="JO8" s="59" t="str"><f aca="false">IF(ISNUMBER(HS8),HS8,IF(ISNUMBER(FW8),FW8,&quot;&quot;))</f><v></v></c><c r="JP8" s="59" t="str"><f aca="false">IF(ISNUMBER(HT8),HT8,IF(ISNUMBER(FX8),FX8,&quot;&quot;))</f><v></v></c><c r="JQ8" s="59" t="str"><f aca="false">IF(ISNUMBER(HU8),HU8,IF(ISNUMBER(FY8),FY8,&quot;&quot;))</f><v></v></c><c r="JR8" s="59" t="str"><f aca="false">IF(ISNUMBER(HV8),HV8,IF(ISNUMBER(FZ8),FZ8,&quot;&quot;))</f><v></v></c><c r="JS8" s="59" t="str"><f aca="false">IF(ISNUMBER(HW8),HW8,IF(ISNUMBER(GA8),GA8,&quot;&quot;))</f><v></v></c><c r="JT8" s="59" t="str"><f aca="false">IF(ISNUMBER(HX8),HX8,IF(ISNUMBER(GB8),GB8,&quot;&quot;))</f><v></v></c><c r="JU8" s="59" t="str"><f aca="false">IF(ISNUMBER(HY8),HY8,IF(ISNUMBER(GC8),GC8,&quot;&quot;))</f><v></v></c><c r="JV8" s="59" t="str"><f aca="false">IF(ISNUMBER(HZ8),HZ8,IF(ISNUMBER(GD8),GD8,&quot;&quot;))</f><v></v></c><c r="JW8" s="59" t="str"><f aca="false">IF(ISNUMBER(IA8),IA8,IF(ISNUMBER(GE8),GE8,&quot;&quot;))</f><v></v></c><c r="JX8" s="59" t="str"><f aca="false">IF(ISNUMBER(IB8),IB8,IF(ISNUMBER(GF8),GF8,&quot;&quot;))</f><v></v></c><c r="JY8" s="59" t="str"><f aca="false">IF(ISNUMBER(IC8),IC8,IF(ISNUMBER(GG8),GG8,&quot;&quot;))</f><v></v></c><c r="JZ8" s="59" t="str"><f aca="false">IF(ISNUMBER(ID8),ID8,IF(ISNUMBER(GH8),GH8,&quot;&quot;))</f><v></v></c><c r="KA8" s="59" t="str"><f aca="false">IF(ISNUMBER(IE8),IE8,IF(ISNUMBER(GI8),GI8,&quot;&quot;))</f><v></v></c><c r="KB8" s="59" t="str"><f aca="false">IF(ISNUMBER(IF8),IF8,IF(ISNUMBER(GJ8),GJ8,&quot;&quot;))</f><v></v></c><c r="KC8" s="59" t="str"><f aca="false">IF(ISNUMBER(IG8),IG8,IF(ISNUMBER(GK8),GK8,&quot;&quot;))</f><v></v></c><c r="KD8" s="61" t="str"><f aca="false">IF(ISNUMBER(IH8),IH8,IF(ISNUMBER(GL8),GL8,&quot;&quot;))</f><v></v></c><c r="KE8" s="52" t="str"><f aca="false">IF(AND(ISNUMBER(II8),ISNUMBER(CU8)),II8-CU8,&quot;&quot;)</f><v></v></c><c r="KF8" s="38" t="str"><f aca="false">IF(AND(ISNUMBER(IJ8),ISNUMBER(CV8)),IJ8-CV8,&quot;&quot;)</f><v></v></c><c r="KG8" s="38" t="str"><f aca="false">IF(AND(ISNUMBER(IK8),ISNUMBER(CW8)),IK8-CW8,&quot;&quot;)</f><v></v></c><c r="KH8" s="38" t="str"><f aca="false">IF(AND(ISNUMBER(IL8),ISNUMBER(CX8)),IL8-CX8,&quot;&quot;)</f><v></v></c><c r="KI8" s="38" t="str"><f aca="false">IF(AND(ISNUMBER(IM8),ISNUMBER(CY8)),IM8-CY8,&quot;&quot;)</f><v></v></c><c r="KJ8" s="38" t="str"><f aca="false">IF(AND(ISNUMBER(IN8),ISNUMBER(CZ8)),IN8-CZ8,&quot;&quot;)</f><v></v></c><c r="KK8" s="38" t="str"><f aca="false">IF(AND(ISNUMBER(IO8),ISNUMBER(DA8)),IO8-DA8,&quot;&quot;)</f><v></v></c><c r="KL8" s="38" t="str"><f aca="false">IF(AND(ISNUMBER(IP8),ISNUMBER(DB8)),IP8-DB8,&quot;&quot;)</f><v></v></c><c r="KM8" s="38" t="str"><f aca="false">IF(AND(ISNUMBER(IQ8),ISNUMBER(DC8)),IQ8-DC8,&quot;&quot;)</f><v></v></c><c r="KN8" s="38" t="str"><f aca="false">IF(AND(ISNUMBER(IR8),ISNUMBER(DD8)),IR8-DD8,&quot;&quot;)</f><v></v></c><c r="KO8" s="38" t="str"><f aca="false">IF(AND(ISNUMBER(IS8),ISNUMBER(DE8)),IS8-DE8,&quot;&quot;)</f><v></v></c><c r="KP8" s="38" t="str"><f aca="false">IF(AND(ISNUMBER(IT8),ISNUMBER(DF8)),IT8-DF8,&quot;&quot;)</f><v></v></c><c r="KQ8" s="38" t="str"><f aca="false">IF(AND(ISNUMBER(IU8),ISNUMBER(DG8)),IU8-DG8,&quot;&quot;)</f><v></v></c><c r="KR8" s="38" t="str"><f aca="false">IF(AND(ISNUMBER(IV8),ISNUMBER(DH8)),IV8-DH8,&quot;&quot;)</f><v></v></c><c r="KS8" s="38" t="str"><f aca="false">IF(AND(ISNUMBER(IW8),ISNUMBER(DI8)),IW8-DI8,&quot;&quot;)</f><v></v></c><c r="KT8" s="38" t="str"><f aca="false">IF(AND(ISNUMBER(IX8),ISNUMBER(DJ8)),IX8-DJ8,&quot;&quot;)</f><v></v></c><c r="KU8" s="38" t="str"><f aca="false">IF(AND(ISNUMBER(IY8),ISNUMBER(DK8)),IY8-DK8,&quot;&quot;)</f><v></v></c><c r="KV8" s="38" t="str"><f aca="false">IF(AND(ISNUMBER(IZ8),ISNUMBER(DL8)),IZ8-DL8,&quot;&quot;)</f><v></v></c><c r="KW8" s="38" t="str"><f aca="false">IF(AND(ISNUMBER(JA8),ISNUMBER(DM8)),JA8-DM8,&quot;&quot;)</f><v></v></c><c r="KX8" s="38" t="str"><f aca="false">IF(AND(ISNUMBER(JB8),ISNUMBER(DN8)),JB8-DN8,&quot;&quot;)</f><v></v></c><c r="KY8" s="38" t="str"><f aca="false">IF(AND(ISNUMBER(JC8),ISNUMBER(DO8)),JC8-DO8,&quot;&quot;)</f><v></v></c><c r="KZ8" s="38" t="str"><f aca="false">IF(AND(ISNUMBER(JD8),ISNUMBER(DP8)),JD8-DP8,&quot;&quot;)</f><v></v></c><c r="LA8" s="38" t="str"><f aca="false">IF(AND(ISNUMBER(JE8),ISNUMBER(DQ8)),JE8-DQ8,&quot;&quot;)</f><v></v></c><c r="LB8" s="38" t="str"><f aca="false">IF(AND(ISNUMBER(JF8),ISNUMBER(DR8)),JF8-DR8,&quot;&quot;)</f><v></v></c><c r="LC8" s="38" t="str"><f aca="false">IF(AND(ISNUMBER(JG8),ISNUMBER(DS8)),JG8-DS8,&quot;&quot;)</f><v></v></c><c r="LD8" s="38" t="str"><f aca="false">IF(AND(ISNUMBER(JH8),ISNUMBER(DT8)),JH8-DT8,&quot;&quot;)</f><v></v></c><c r="LE8" s="38" t="str"><f aca="false">IF(AND(ISNUMBER(JI8),ISNUMBER(DU8)),JI8-DU8,&quot;&quot;)</f><v></v></c><c r="LF8" s="38" t="str"><f aca="false">IF(AND(ISNUMBER(JJ8),ISNUMBER(DV8)),JJ8-DV8,&quot;&quot;)</f><v></v></c><c r="LG8" s="38" t="str"><f aca="false">IF(AND(ISNUMBER(JK8),ISNUMBER(DW8)),JK8-DW8,&quot;&quot;)</f><v></v></c><c r="LH8" s="38" t="str"><f aca="false">IF(AND(ISNUMBER(JL8),ISNUMBER(DX8)),JL8-DX8,&quot;&quot;)</f><v></v></c><c r="LI8" s="38" t="str"><f aca="false">IF(AND(ISNUMBER(JM8),ISNUMBER(DY8)),JM8-DY8,&quot;&quot;)</f><v></v></c><c r="LJ8" s="38" t="str"><f aca="false">IF(AND(ISNUMBER(JN8),ISNUMBER(DZ8)),JN8-DZ8,&quot;&quot;)</f><v></v></c><c r="LK8" s="38" t="str"><f aca="false">IF(AND(ISNUMBER(JO8),ISNUMBER(EA8)),JO8-EA8,&quot;&quot;)</f><v></v></c><c r="LL8" s="38" t="str"><f aca="false">IF(AND(ISNUMBER(JP8),ISNUMBER(EB8)),JP8-EB8,&quot;&quot;)</f><v></v></c><c r="LM8" s="38" t="str"><f aca="false">IF(AND(ISNUMBER(JQ8),ISNUMBER(EC8)),JQ8-EC8,&quot;&quot;)</f><v></v></c><c r="LN8" s="38" t="str"><f aca="false">IF(AND(ISNUMBER(JR8),ISNUMBER(ED8)),JR8-ED8,&quot;&quot;)</f><v></v></c><c r="LO8" s="38" t="str"><f aca="false">IF(AND(ISNUMBER(JS8),ISNUMBER(EE8)),JS8-EE8,&quot;&quot;)</f><v></v></c><c r="LP8" s="38" t="str"><f aca="false">IF(AND(ISNUMBER(JT8),ISNUMBER(EF8)),JT8-EF8,&quot;&quot;)</f><v></v></c><c r="LQ8" s="38" t="str"><f aca="false">IF(AND(ISNUMBER(JU8),ISNUMBER(EG8)),JU8-EG8,&quot;&quot;)</f><v></v></c><c r="LR8" s="38" t="str"><f aca="false">IF(AND(ISNUMBER(JV8),ISNUMBER(EH8)),JV8-EH8,&quot;&quot;)</f><v></v></c><c r="LS8" s="38" t="str"><f aca="false">IF(AND(ISNUMBER(JW8),ISNUMBER(EI8)),JW8-EI8,&quot;&quot;)</f><v></v></c><c r="LT8" s="38" t="str"><f aca="false">IF(AND(ISNUMBER(JX8),ISNUMBER(EJ8)),JX8-EJ8,&quot;&quot;)</f><v></v></c><c r="LU8" s="38" t="str"><f aca="false">IF(AND(ISNUMBER(JY8),ISNUMBER(EK8)),JY8-EK8,&quot;&quot;)</f><v></v></c><c r="LV8" s="38" t="str"><f aca="false">IF(AND(ISNUMBER(JZ8),ISNUMBER(EL8)),JZ8-EL8,&quot;&quot;)</f><v></v></c><c r="LW8" s="38" t="str"><f aca="false">IF(AND(ISNUMBER(KA8),ISNUMBER(EM8)),KA8-EM8,&quot;&quot;)</f><v></v></c><c r="LX8" s="38" t="str"><f aca="false">IF(AND(ISNUMBER(KB8),ISNUMBER(EN8)),KB8-EN8,&quot;&quot;)</f><v></v></c><c r="LY8" s="38" t="str"><f aca="false">IF(AND(ISNUMBER(KC8),ISNUMBER(EO8)),KC8-EO8,&quot;&quot;)</f><v></v></c><c r="LZ8" s="38" t="str"><f aca="false">IF(AND(ISNUMBER(KD8),ISNUMBER(EP8)),KD8-EP8,&quot;&quot;)</f><v></v></c><c r="MA8" s="38" t="str"><f aca="false">IF(AND(ISNUMBER(HT8),ISNUMBER(FX8)),HT8-FX8,&quot;&quot;)</f><v></v></c><c r="MB8" s="38" t="str"><f aca="false">IF(AND(ISNUMBER(HU8),ISNUMBER(FY8)),HU8-FY8,&quot;&quot;)</f><v></v></c><c r="MC8" s="38" t="str"><f aca="false">IF(AND(ISNUMBER(HY8),ISNUMBER(GC8)),HY8-GC8,&quot;&quot;)</f><v></v></c><c r="MD8" s="38" t="n"><f aca="false">HZ8-GD8</f><v>0</v></c></row><row collapsed="false" customFormat="false" customHeight="true" hidden="false" ht="26.25" outlineLevel="0" r="9"><c r="A9" s="35" t="n"><v>41395</v></c><c r="B9" s="36" t="s"><v>351</v></c><c r="C9" s="36" t="s"><v>352</v></c><c r="D9" s="37" t="s"><v>339</v></c><c r="E9" s="38" t="n"><v>65</v></c><c r="F9" s="39" t="n"><v>17622</v></c><c r="G9" s="38" t="s"><v>340</v></c><c r="H9" s="38" t="s"><v>333</v></c><c r="I9" s="38" t="n"><v>1836533</v></c><c r="K9" s="86"/><c r="L9" s="87"/><c r="M9" s="87"/><c r="N9" s="87"/><c r="O9" s="87"/><c r="P9" s="42" t="n"><v>-0.5</v></c><c r="Q9" s="43" t="n"><v>-0.81</v></c><c r="R9" s="43" t="s"><v>334</v></c><c r="S9" s="44" t="n"><v>41361</v></c><c r="T9" s="45" t="n"><v>1.25</v></c><c r="U9" s="45" t="n"><v>1.25</v></c><c r="V9" s="38" t="n"><v>180</v></c><c r="W9" s="38" t="n"><v>50</v></c><c r="X9" s="38" t="n"><v>10</v></c><c r="Y9" s="38" t="n"><v>631</v></c><c r="Z9" s="38" t="n"><v>23.74</v></c><c r="AC9" s="38" t="n"><v>3.08</v></c><c r="AD9" s="38" t="n"><v>43.16</v></c><c r="AE9" s="38" t="n"><v>123</v></c><c r="AF9" s="38" t="n"><v>44.29</v></c><c r="AG9" s="38" t="n"><v>33</v></c><c r="AH9" s="38" t="n"><v>0</v></c><c r="AI9" s="38" t="n"><f aca="false">IF(AND(ISNUMBER(SK),SK&gt;0),1,0)</f><v>0</v></c><c r="AK9" s="46" t="n"><v>41556</v></c><c r="AM9" s="45" t="n"><v>-1.75</v></c><c r="AN9" s="45" t="n"><v>2</v></c><c r="AO9" s="38" t="n"><v>17</v></c><c r="AP9" s="38" t="n"><v>20</v></c><c r="AQ9" s="38" t="n"><v>14</v></c><c r="AR9" s="38" t="n"><v>499</v></c><c r="AS9" s="38" t="n"><v>2427</v></c><c r="AZ9" s="38" t="n"><f aca="false">IF(ISNUMBER(AM9),AM9+0.5*AN9,&quot;&quot;)</f><v>-0.75</v></c><c r="BA9" s="38" t="n"><f aca="false">IF(ISNUMBER(AZ9),IF(ISNUMBER(Q9),AZ9-Q9,&quot;MISSING&quot;),&quot;&quot;)</f><v>0.0600000000000001</v></c><c r="BB9" s="38" t="n"><f aca="false">IF(AND(ISNUMBER(AR9),ISNUMBER(Y9)),AR9-Y9,IF(ISNUMBER(AR9),&quot;MISSING&quot;,&quot;&quot;))</f><v>-132</v></c><c r="BC9" s="71" t="n"><v>41717</v></c><c r="BR9" s="38" t="str"><f aca="false">IF(ISNUMBER(BE9),BE9+0.5*BF9,&quot;&quot;)</f><v></v></c><c r="BS9" s="38" t="str"><f aca="false">IF(ISNUMBER(BR9),IF(ISNUMBER($Q9),BR9-$Q9,&quot;MISSING&quot;),&quot;&quot;)</f><v></v></c><c r="BT9" s="38" t="str"><f aca="false">IF(AND(ISNUMBER(BJ9),ISNUMBER($Y9)),BJ9-$Y9,IF(ISNUMBER(BJ9),&quot;MISSING&quot;,&quot;&quot;))</f><v></v></c><c r="BU9" s="38" t="n"><f aca="false">IF(AND(ISBLANK($AM9),ISBLANK($BE9)),0,1)</f><v>1</v></c><c r="BV9" s="38" t="n"><f aca="false">IF(AND(ISNUMBER($AM9),ISNUMBER($BE9)),1,0)</f><v>0</v></c><c r="BW9" s="38" t="str"><f aca="false">IF(BV9,SE_PREOP,&quot;&quot;)</f><v></v></c><c r="BX9" s="38" t="str"><f aca="false">IF(FU_6_AND_12,SE_6,&quot;&quot;)</f><v></v></c><c r="BY9" s="38" t="str"><f aca="false">IF(FU_6_AND_12,SE_12,&quot;&quot;)</f><v></v></c><c r="BZ9" s="49" t="n"><f aca="false">IF(AND(ISNUMBER(BC9),ISNUMBER(BE9)),BC9-A9,IF(ISNUMBER(AK9),AK9-A9,0))</f><v>161</v></c><c r="CA9" s="50" t="n"><f aca="false">IF(BZ9&gt;0,BZ9/30,&quot;&quot;)</f><v>5.36666666666667</v></c><c r="CB9" s="38" t="str"><f aca="false">IF(AND(ISNUMBER(AZ9),ISNUMBER(BR9)),(BR9-AZ9),&quot;&quot;)</f><v></v></c><c r="CC9" s="38" t="str"><f aca="false">IF(AND(ISNUMBER(AX9), ISNUMBER(AD9)), AVERAGE(AX9,AV9)-AVERAGE(AD9,AF9),&quot;&quot;)</f><v></v></c><c r="CD9" s="38" t="str"><f aca="false">IF(AND(ISNUMBER(BN9), ISNUMBER(AD9)), AVERAGE(BN9,BP9)-AVERAGE(AD9,AF9),&quot;&quot;)</f><v></v></c><c r="CE9" s="38" t="str"><f aca="false">IF(ISNUMBER(CD9),CD9,IF(ISNUMBER(CC9),CC9,&quot;&quot;))</f><v></v></c><c r="CF9" s="38" t="n"><f aca="false">IF(AND(ISNUMBER(SPH_PREOP),ISNUMBER(SE_LAST_)),SPH_PREOP+CYL_PREOP/2,&quot;&quot;)</f><v>1.875</v></c><c r="CG9" s="38" t="n"><f aca="false">IF(ISNUMBER(SE_12),SE_12,IF(ISNUMBER(SE_6),SE_6,&quot;&quot;))</f><v>-0.75</v></c><c r="CH9" s="51" t="n"><f aca="false">IF(AND(ISNUMBER(SE_LAST_),ISNUMBER(REF_TARGET)),SE_LAST_-REF_TARGET,&quot;&quot;)</f><v>0.0600000000000001</v></c><c r="CI9" s="52" t="n"><f aca="false">IF(ISNUMBER(Y9),IF(ISNUMBER(BJ9),BJ9-Y9,IF(ISNUMBER(AR9),AR9-Y9,&quot;&quot;)),&quot;&quot;)</f><v>-132</v></c><c r="CJ9" s="38" t="str"><f aca="false">IF(ISNUMBER(Z9),IF(ISNUMBER(AT9),AT9-Z9,IF(ISNUMBER(BL9),BL9-Z9,&quot;&quot;)),&quot;&quot;)</f><v></v></c><c r="CK9" s="53" t="n"><f aca="false">IF(ISNUMBER(LAST_SE_ERROR),REF_TARGET,&quot;&quot;)</f><v>-0.81</v></c><c r="CL9" s="53" t="n"><f aca="false">IF(AND(OR(ISNUMBER(BH9),ISNUMBER(AP9)),ISNUMBER(W9)),-LOG(20/W9)--LOG(20/IF(ISNUMBER(BH9),BH9,AP9)),&quot;&quot;)</f><v>0.397940008672038</v></c><c r="CM9" s="54" t="n"><f aca="false">IF(ISNUMBER(BF9),BF9,IF(ISNUMBER(AN9),AN9,&quot;&quot;))</f><v>2</v></c><c r="CN9" s="54" t="n"><f aca="false">IF(AND(ISNUMBER(CM9),ISNUMBER(U9)),CM9-U9,&quot;&quot;)</f><v>0.75</v></c><c r="CO9" s="55" t="n"><f aca="false">IF(ISNUMBER(BCVA_12),BCVA_12,IF(ISNUMBER(BCVA_6),BCVA_6,&quot;&quot;))</f><v>20</v></c><c r="CP9" s="55" t="n"><f aca="false">IF(ISNUMBER(CO9),PREOP_BCVA,&quot;&quot;)</f><v>50</v></c><c r="CQ9" s="56" t="n"><f aca="false">IF(AND(REF_TARGET&lt;=0,REF_TARGET&gt;-1),IF(ISNUMBER(UDVA_12),UDVA_12,IF(ISNUMBER(UDVA_6),UDVA_6,&quot;&quot;)),&quot;&quot;)</f><v>0</v></c><c r="CR9" s="53" t="n"><f aca="false">IF(ISNUMBER(PREOP_PENTACAM_RV),IF(ISNUMBER(SPH_6),IF(ISNUMBER($EQ9),0,1),&quot;&quot;),&quot;&quot;)</f><v>1</v></c><c r="CS9" s="53" t="str"><f aca="false">IF(ISNUMBER(PREOP_PENTACAM_RV),IF(ISNUMBER(SPH_12),IF(ISNUMBER($GM9),0,1),&quot;&quot;),&quot;&quot;)</f><v></v></c><c r="CT9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9" s="88" t="n"><v>7.73</v></c><c r="CV9" s="38" t="n"><v>7.88</v></c><c r="CW9" s="38" t="n"><v>98.5</v></c><c r="CX9" s="38" t="n"><v>0.8</v></c><c r="CY9" s="38" t="n"><v>0.41</v></c><c r="CZ9" s="38" t="n"><v>0.45</v></c><c r="DA9" s="38" t="n"><v>2.46</v></c><c r="DB9" s="38" t="n"><v>3.08</v></c><c r="DC9" s="38" t="n"><v>624</v></c><c r="DD9" s="38" t="n"><v>622</v></c><c r="DE9" s="38" t="n"><v>661</v></c><c r="DF9" s="38" t="n"><v>638</v></c><c r="DG9" s="38" t="n"><v>669</v></c><c r="DH9" s="38" t="n"><v>693</v></c><c r="DI9" s="38" t="n"><v>615</v></c><c r="DJ9" s="38" t="n"><v>-1.18</v></c><c r="DK9" s="38" t="n"><v>1.97</v></c><c r="DL9" s="38" t="n"><v>7.83</v></c><c r="DM9" s="38" t="n"><v>7.78</v></c><c r="DN9" s="38" t="n"><v>7.76</v></c><c r="DO9" s="38" t="n"><v>7.88</v></c><c r="DP9" s="38" t="n"><v>8.05</v></c><c r="DQ9" s="38" t="n"><v>8.13</v></c><c r="DR9" s="38" t="n"><v>0</v></c><c r="DS9" s="38" t="n"><v>1</v></c><c r="DT9" s="38" t="n"><v>6.85</v></c><c r="DU9" s="38" t="n"><v>6.76</v></c><c r="DV9" s="38" t="n"><v>6.49</v></c><c r="DW9" s="38" t="n"><v>6.37</v></c><c r="DX9" s="38" t="n"><v>6.43</v></c><c r="DY9" s="38" t="n"><v>0</v></c><c r="DZ9" s="38" t="n"><v>0</v></c><c r="EA9" s="58" t="n"><v>1</v></c><c r="EB9" s="59" t="n"><v>42.8</v></c><c r="EC9" s="59" t="n"><v>43.7</v></c><c r="ED9" s="59" t="n"><v>43.2</v></c><c r="EE9" s="59" t="n"><v>98.5</v></c><c r="EF9" s="59" t="n"><v>0.8</v></c><c r="EG9" s="59" t="n"><v>-5.6</v></c><c r="EH9" s="59" t="n"><v>-6.1</v></c><c r="EI9" s="59" t="n"><v>-5.8</v></c><c r="EJ9" s="59" t="n"><v>106.2</v></c><c r="EK9" s="59" t="n"><v>0.5</v></c><c r="EL9" s="59" t="n"><v>4.5</v></c><c r="EM9" s="59" t="n"><v>12.8</v></c><c r="EN9" s="59" t="n"><v>26.8</v></c><c r="EO9" s="59" t="n"><v>64.3</v></c><c r="EP9" s="60" t="n"><v>14</v></c><c r="FX9" s="59" t="n"><v>42.7</v></c><c r="FY9" s="59" t="n"><v>43.7</v></c><c r="FZ9" s="59" t="n"><v>43.2</v></c><c r="GA9" s="59" t="n"><v>112.7</v></c><c r="GB9" s="59" t="n"><v>1</v></c><c r="GC9" s="59" t="n"><v>-6.3</v></c><c r="GD9" s="59" t="n"><v>-6.5</v></c><c r="GE9" s="59" t="n"><v>-6.4</v></c><c r="GF9" s="59" t="n"><v>178.8</v></c><c r="GG9" s="59" t="n"><v>0.2</v></c><c r="GH9" s="59" t="n"><v>3.6</v></c><c r="GI9" s="59" t="n"><v>10.6</v></c><c r="GJ9" s="59" t="n"><v>23.2</v></c><c r="GK9" s="59" t="n"><v>59.4</v></c><c r="GL9" s="61" t="n"><v>12</v></c><c r="II9" s="52" t="str"><f aca="false">IF(ISNUMBER(GM9),GM9,IF(ISNUMBER(EQ9),EQ9,&quot;&quot;))</f><v></v></c><c r="IJ9" s="38" t="str"><f aca="false">IF(ISNUMBER(GN9),GN9,IF(ISNUMBER(ER9),ER9,&quot;&quot;))</f><v></v></c><c r="IK9" s="38" t="str"><f aca="false">IF(ISNUMBER(GO9),GO9,IF(ISNUMBER(ES9),ES9,&quot;&quot;))</f><v></v></c><c r="IL9" s="38" t="str"><f aca="false">IF(ISNUMBER(GP9),GP9,IF(ISNUMBER(ET9),ET9,&quot;&quot;))</f><v></v></c><c r="IM9" s="38" t="str"><f aca="false">IF(ISNUMBER(GQ9),GQ9,IF(ISNUMBER(EU9),EU9,&quot;&quot;))</f><v></v></c><c r="IN9" s="38" t="str"><f aca="false">IF(ISNUMBER(GR9),GR9,IF(ISNUMBER(EV9),EV9,&quot;&quot;))</f><v></v></c><c r="IO9" s="38" t="str"><f aca="false">IF(ISNUMBER(GS9),GS9,IF(ISNUMBER(EW9),EW9,&quot;&quot;))</f><v></v></c><c r="IP9" s="38" t="str"><f aca="false">IF(ISNUMBER(GT9),GT9,IF(ISNUMBER(EX9),EX9,&quot;&quot;))</f><v></v></c><c r="IQ9" s="38" t="str"><f aca="false">IF(ISNUMBER(GU9),GU9,IF(ISNUMBER(EY9),EY9,&quot;&quot;))</f><v></v></c><c r="IR9" s="38" t="str"><f aca="false">IF(ISNUMBER(GV9),GV9,IF(ISNUMBER(EZ9),EZ9,&quot;&quot;))</f><v></v></c><c r="IS9" s="38" t="str"><f aca="false">IF(ISNUMBER(GW9),GW9,IF(ISNUMBER(FA9),FA9,&quot;&quot;))</f><v></v></c><c r="IT9" s="38" t="str"><f aca="false">IF(ISNUMBER(GX9),GX9,IF(ISNUMBER(FB9),FB9,&quot;&quot;))</f><v></v></c><c r="IU9" s="38" t="str"><f aca="false">IF(ISNUMBER(GY9),GY9,IF(ISNUMBER(FC9),FC9,&quot;&quot;))</f><v></v></c><c r="IV9" s="38" t="str"><f aca="false">IF(ISNUMBER(GZ9),GZ9,IF(ISNUMBER(FD9),FD9,&quot;&quot;))</f><v></v></c><c r="IW9" s="38" t="str"><f aca="false">IF(ISNUMBER(HA9),HA9,IF(ISNUMBER(FE9),FE9,&quot;&quot;))</f><v></v></c><c r="IX9" s="38" t="str"><f aca="false">IF(ISNUMBER(HB9),HB9,IF(ISNUMBER(FF9),FF9,&quot;&quot;))</f><v></v></c><c r="IY9" s="38" t="str"><f aca="false">IF(ISNUMBER(HC9),HC9,IF(ISNUMBER(FG9),FG9,&quot;&quot;))</f><v></v></c><c r="IZ9" s="38" t="str"><f aca="false">IF(ISNUMBER(HD9),HD9,IF(ISNUMBER(FH9),FH9,&quot;&quot;))</f><v></v></c><c r="JA9" s="38" t="str"><f aca="false">IF(ISNUMBER(HE9),HE9,IF(ISNUMBER(FI9),FI9,&quot;&quot;))</f><v></v></c><c r="JB9" s="38" t="str"><f aca="false">IF(ISNUMBER(HF9),HF9,IF(ISNUMBER(FJ9),FJ9,&quot;&quot;))</f><v></v></c><c r="JC9" s="38" t="str"><f aca="false">IF(ISNUMBER(HG9),HG9,IF(ISNUMBER(FK9),FK9,&quot;&quot;))</f><v></v></c><c r="JD9" s="38" t="str"><f aca="false">IF(ISNUMBER(HH9),HH9,IF(ISNUMBER(FL9),FL9,&quot;&quot;))</f><v></v></c><c r="JE9" s="38" t="str"><f aca="false">IF(ISNUMBER(HI9),HI9,IF(ISNUMBER(FM9),FM9,&quot;&quot;))</f><v></v></c><c r="JF9" s="38" t="str"><f aca="false">IF(ISNUMBER(HJ9),HJ9,IF(ISNUMBER(FN9),FN9,&quot;&quot;))</f><v></v></c><c r="JG9" s="38" t="str"><f aca="false">IF(ISNUMBER(HK9),HK9,IF(ISNUMBER(FO9),FO9,&quot;&quot;))</f><v></v></c><c r="JH9" s="38" t="str"><f aca="false">IF(ISNUMBER(HL9),HL9,IF(ISNUMBER(FP9),FP9,&quot;&quot;))</f><v></v></c><c r="JI9" s="38" t="str"><f aca="false">IF(ISNUMBER(HM9),HM9,IF(ISNUMBER(FQ9),FQ9,&quot;&quot;))</f><v></v></c><c r="JJ9" s="38" t="str"><f aca="false">IF(ISNUMBER(HN9),HN9,IF(ISNUMBER(FR9),FR9,&quot;&quot;))</f><v></v></c><c r="JK9" s="38" t="str"><f aca="false">IF(ISNUMBER(HO9),HO9,IF(ISNUMBER(FS9),FS9,&quot;&quot;))</f><v></v></c><c r="JL9" s="38" t="str"><f aca="false">IF(ISNUMBER(HP9),HP9,IF(ISNUMBER(FT9),FT9,&quot;&quot;))</f><v></v></c><c r="JM9" s="38" t="str"><f aca="false">IF(ISNUMBER(HQ9),HQ9,IF(ISNUMBER(FU9),FU9,&quot;&quot;))</f><v></v></c><c r="JN9" s="51" t="str"><f aca="false">IF(ISNUMBER(HR9),HR9,IF(ISNUMBER(FV9),FV9,&quot;&quot;))</f><v></v></c><c r="JO9" s="59" t="str"><f aca="false">IF(ISNUMBER(HS9),HS9,IF(ISNUMBER(FW9),FW9,&quot;&quot;))</f><v></v></c><c r="JP9" s="59" t="n"><f aca="false">IF(ISNUMBER(HT9),HT9,IF(ISNUMBER(FX9),FX9,&quot;&quot;))</f><v>42.7</v></c><c r="JQ9" s="59" t="n"><f aca="false">IF(ISNUMBER(HU9),HU9,IF(ISNUMBER(FY9),FY9,&quot;&quot;))</f><v>43.7</v></c><c r="JR9" s="59" t="n"><f aca="false">IF(ISNUMBER(HV9),HV9,IF(ISNUMBER(FZ9),FZ9,&quot;&quot;))</f><v>43.2</v></c><c r="JS9" s="59" t="n"><f aca="false">IF(ISNUMBER(HW9),HW9,IF(ISNUMBER(GA9),GA9,&quot;&quot;))</f><v>112.7</v></c><c r="JT9" s="59" t="n"><f aca="false">IF(ISNUMBER(HX9),HX9,IF(ISNUMBER(GB9),GB9,&quot;&quot;))</f><v>1</v></c><c r="JU9" s="59" t="n"><f aca="false">IF(ISNUMBER(HY9),HY9,IF(ISNUMBER(GC9),GC9,&quot;&quot;))</f><v>-6.3</v></c><c r="JV9" s="59" t="n"><f aca="false">IF(ISNUMBER(HZ9),HZ9,IF(ISNUMBER(GD9),GD9,&quot;&quot;))</f><v>-6.5</v></c><c r="JW9" s="59" t="n"><f aca="false">IF(ISNUMBER(IA9),IA9,IF(ISNUMBER(GE9),GE9,&quot;&quot;))</f><v>-6.4</v></c><c r="JX9" s="59" t="n"><f aca="false">IF(ISNUMBER(IB9),IB9,IF(ISNUMBER(GF9),GF9,&quot;&quot;))</f><v>178.8</v></c><c r="JY9" s="59" t="n"><f aca="false">IF(ISNUMBER(IC9),IC9,IF(ISNUMBER(GG9),GG9,&quot;&quot;))</f><v>0.2</v></c><c r="JZ9" s="59" t="n"><f aca="false">IF(ISNUMBER(ID9),ID9,IF(ISNUMBER(GH9),GH9,&quot;&quot;))</f><v>3.6</v></c><c r="KA9" s="59" t="n"><f aca="false">IF(ISNUMBER(IE9),IE9,IF(ISNUMBER(GI9),GI9,&quot;&quot;))</f><v>10.6</v></c><c r="KB9" s="59" t="n"><f aca="false">IF(ISNUMBER(IF9),IF9,IF(ISNUMBER(GJ9),GJ9,&quot;&quot;))</f><v>23.2</v></c><c r="KC9" s="59" t="n"><f aca="false">IF(ISNUMBER(IG9),IG9,IF(ISNUMBER(GK9),GK9,&quot;&quot;))</f><v>59.4</v></c><c r="KD9" s="61" t="n"><f aca="false">IF(ISNUMBER(IH9),IH9,IF(ISNUMBER(GL9),GL9,&quot;&quot;))</f><v>12</v></c><c r="KE9" s="52" t="str"><f aca="false">IF(AND(ISNUMBER(II9),ISNUMBER(CU9)),II9-CU9,&quot;&quot;)</f><v></v></c><c r="KF9" s="38" t="str"><f aca="false">IF(AND(ISNUMBER(IJ9),ISNUMBER(CV9)),IJ9-CV9,&quot;&quot;)</f><v></v></c><c r="KG9" s="38" t="str"><f aca="false">IF(AND(ISNUMBER(IK9),ISNUMBER(CW9)),IK9-CW9,&quot;&quot;)</f><v></v></c><c r="KH9" s="38" t="str"><f aca="false">IF(AND(ISNUMBER(IL9),ISNUMBER(CX9)),IL9-CX9,&quot;&quot;)</f><v></v></c><c r="KI9" s="38" t="str"><f aca="false">IF(AND(ISNUMBER(IM9),ISNUMBER(CY9)),IM9-CY9,&quot;&quot;)</f><v></v></c><c r="KJ9" s="38" t="str"><f aca="false">IF(AND(ISNUMBER(IN9),ISNUMBER(CZ9)),IN9-CZ9,&quot;&quot;)</f><v></v></c><c r="KK9" s="38" t="str"><f aca="false">IF(AND(ISNUMBER(IO9),ISNUMBER(DA9)),IO9-DA9,&quot;&quot;)</f><v></v></c><c r="KL9" s="38" t="str"><f aca="false">IF(AND(ISNUMBER(IP9),ISNUMBER(DB9)),IP9-DB9,&quot;&quot;)</f><v></v></c><c r="KM9" s="38" t="str"><f aca="false">IF(AND(ISNUMBER(IQ9),ISNUMBER(DC9)),IQ9-DC9,&quot;&quot;)</f><v></v></c><c r="KN9" s="38" t="str"><f aca="false">IF(AND(ISNUMBER(IR9),ISNUMBER(DD9)),IR9-DD9,&quot;&quot;)</f><v></v></c><c r="KO9" s="38" t="str"><f aca="false">IF(AND(ISNUMBER(IS9),ISNUMBER(DE9)),IS9-DE9,&quot;&quot;)</f><v></v></c><c r="KP9" s="38" t="str"><f aca="false">IF(AND(ISNUMBER(IT9),ISNUMBER(DF9)),IT9-DF9,&quot;&quot;)</f><v></v></c><c r="KQ9" s="38" t="str"><f aca="false">IF(AND(ISNUMBER(IU9),ISNUMBER(DG9)),IU9-DG9,&quot;&quot;)</f><v></v></c><c r="KR9" s="38" t="str"><f aca="false">IF(AND(ISNUMBER(IV9),ISNUMBER(DH9)),IV9-DH9,&quot;&quot;)</f><v></v></c><c r="KS9" s="38" t="str"><f aca="false">IF(AND(ISNUMBER(IW9),ISNUMBER(DI9)),IW9-DI9,&quot;&quot;)</f><v></v></c><c r="KT9" s="38" t="str"><f aca="false">IF(AND(ISNUMBER(IX9),ISNUMBER(DJ9)),IX9-DJ9,&quot;&quot;)</f><v></v></c><c r="KU9" s="38" t="str"><f aca="false">IF(AND(ISNUMBER(IY9),ISNUMBER(DK9)),IY9-DK9,&quot;&quot;)</f><v></v></c><c r="KV9" s="38" t="str"><f aca="false">IF(AND(ISNUMBER(IZ9),ISNUMBER(DL9)),IZ9-DL9,&quot;&quot;)</f><v></v></c><c r="KW9" s="38" t="str"><f aca="false">IF(AND(ISNUMBER(JA9),ISNUMBER(DM9)),JA9-DM9,&quot;&quot;)</f><v></v></c><c r="KX9" s="38" t="str"><f aca="false">IF(AND(ISNUMBER(JB9),ISNUMBER(DN9)),JB9-DN9,&quot;&quot;)</f><v></v></c><c r="KY9" s="38" t="str"><f aca="false">IF(AND(ISNUMBER(JC9),ISNUMBER(DO9)),JC9-DO9,&quot;&quot;)</f><v></v></c><c r="KZ9" s="38" t="str"><f aca="false">IF(AND(ISNUMBER(JD9),ISNUMBER(DP9)),JD9-DP9,&quot;&quot;)</f><v></v></c><c r="LA9" s="38" t="str"><f aca="false">IF(AND(ISNUMBER(JE9),ISNUMBER(DQ9)),JE9-DQ9,&quot;&quot;)</f><v></v></c><c r="LB9" s="38" t="str"><f aca="false">IF(AND(ISNUMBER(JF9),ISNUMBER(DR9)),JF9-DR9,&quot;&quot;)</f><v></v></c><c r="LC9" s="38" t="str"><f aca="false">IF(AND(ISNUMBER(JG9),ISNUMBER(DS9)),JG9-DS9,&quot;&quot;)</f><v></v></c><c r="LD9" s="38" t="str"><f aca="false">IF(AND(ISNUMBER(JH9),ISNUMBER(DT9)),JH9-DT9,&quot;&quot;)</f><v></v></c><c r="LE9" s="38" t="str"><f aca="false">IF(AND(ISNUMBER(JI9),ISNUMBER(DU9)),JI9-DU9,&quot;&quot;)</f><v></v></c><c r="LF9" s="38" t="str"><f aca="false">IF(AND(ISNUMBER(JJ9),ISNUMBER(DV9)),JJ9-DV9,&quot;&quot;)</f><v></v></c><c r="LG9" s="38" t="str"><f aca="false">IF(AND(ISNUMBER(JK9),ISNUMBER(DW9)),JK9-DW9,&quot;&quot;)</f><v></v></c><c r="LH9" s="38" t="str"><f aca="false">IF(AND(ISNUMBER(JL9),ISNUMBER(DX9)),JL9-DX9,&quot;&quot;)</f><v></v></c><c r="LI9" s="38" t="str"><f aca="false">IF(AND(ISNUMBER(JM9),ISNUMBER(DY9)),JM9-DY9,&quot;&quot;)</f><v></v></c><c r="LJ9" s="38" t="str"><f aca="false">IF(AND(ISNUMBER(JN9),ISNUMBER(DZ9)),JN9-DZ9,&quot;&quot;)</f><v></v></c><c r="LK9" s="38" t="str"><f aca="false">IF(AND(ISNUMBER(JO9),ISNUMBER(EA9)),JO9-EA9,&quot;&quot;)</f><v></v></c><c r="LL9" s="38" t="n"><f aca="false">IF(AND(ISNUMBER(JP9),ISNUMBER(EB9)),JP9-EB9,&quot;&quot;)</f><v>-0.0999999999999943</v></c><c r="LM9" s="38" t="n"><f aca="false">IF(AND(ISNUMBER(JQ9),ISNUMBER(EC9)),JQ9-EC9,&quot;&quot;)</f><v>0</v></c><c r="LN9" s="38" t="n"><f aca="false">IF(AND(ISNUMBER(JR9),ISNUMBER(ED9)),JR9-ED9,&quot;&quot;)</f><v>0</v></c><c r="LO9" s="38" t="n"><f aca="false">IF(AND(ISNUMBER(JS9),ISNUMBER(EE9)),JS9-EE9,&quot;&quot;)</f><v>14.2</v></c><c r="LP9" s="38" t="n"><f aca="false">IF(AND(ISNUMBER(JT9),ISNUMBER(EF9)),JT9-EF9,&quot;&quot;)</f><v>0.2</v></c><c r="LQ9" s="38" t="n"><f aca="false">IF(AND(ISNUMBER(JU9),ISNUMBER(EG9)),JU9-EG9,&quot;&quot;)</f><v>-0.7</v></c><c r="LR9" s="38" t="n"><f aca="false">IF(AND(ISNUMBER(JV9),ISNUMBER(EH9)),JV9-EH9,&quot;&quot;)</f><v>-0.4</v></c><c r="LS9" s="38" t="n"><f aca="false">IF(AND(ISNUMBER(JW9),ISNUMBER(EI9)),JW9-EI9,&quot;&quot;)</f><v>-0.600000000000001</v></c><c r="LT9" s="38" t="n"><f aca="false">IF(AND(ISNUMBER(JX9),ISNUMBER(EJ9)),JX9-EJ9,&quot;&quot;)</f><v>72.6</v></c><c r="LU9" s="38" t="n"><f aca="false">IF(AND(ISNUMBER(JY9),ISNUMBER(EK9)),JY9-EK9,&quot;&quot;)</f><v>-0.3</v></c><c r="LV9" s="38" t="n"><f aca="false">IF(AND(ISNUMBER(JZ9),ISNUMBER(EL9)),JZ9-EL9,&quot;&quot;)</f><v>-0.9</v></c><c r="LW9" s="38" t="n"><f aca="false">IF(AND(ISNUMBER(KA9),ISNUMBER(EM9)),KA9-EM9,&quot;&quot;)</f><v>-2.2</v></c><c r="LX9" s="38" t="n"><f aca="false">IF(AND(ISNUMBER(KB9),ISNUMBER(EN9)),KB9-EN9,&quot;&quot;)</f><v>-3.6</v></c><c r="LY9" s="38" t="n"><f aca="false">IF(AND(ISNUMBER(KC9),ISNUMBER(EO9)),KC9-EO9,&quot;&quot;)</f><v>-4.9</v></c><c r="LZ9" s="38" t="n"><f aca="false">IF(AND(ISNUMBER(KD9),ISNUMBER(EP9)),KD9-EP9,&quot;&quot;)</f><v>-2</v></c><c r="MA9" s="38" t="str"><f aca="false">IF(AND(ISNUMBER(HT9),ISNUMBER(FX9)),HT9-FX9,&quot;&quot;)</f><v></v></c><c r="MB9" s="38" t="str"><f aca="false">IF(AND(ISNUMBER(HU9),ISNUMBER(FY9)),HU9-FY9,&quot;&quot;)</f><v></v></c><c r="MC9" s="38" t="str"><f aca="false">IF(AND(ISNUMBER(HY9),ISNUMBER(GC9)),HY9-GC9,&quot;&quot;)</f><v></v></c><c r="MD9" s="38" t="n"><f aca="false">HZ9-GD9</f><v>6.5</v></c></row><row collapsed="false" customFormat="false" customHeight="true" hidden="false" ht="26.25" outlineLevel="0" r="10"><c r="A10" s="35" t="n"><v>41325</v></c><c r="B10" s="36" t="s"><v>353</v></c><c r="C10" s="36" t="s"><v>354</v></c><c r="D10" s="37" t="s"><v>331</v></c><c r="E10" s="38" t="n"><v>54</v></c><c r="F10" s="39" t="n"><v>21309</v></c><c r="G10" s="38" t="s"><v>340</v></c><c r="H10" s="38" t="s"><v>333</v></c><c r="I10" s="38" t="n"><v>1836353</v></c><c r="K10" s="86"/><c r="L10" s="87"/><c r="M10" s="87"/><c r="N10" s="87"/><c r="O10" s="87"/><c r="P10" s="42" t="n"><v>-0.5</v></c><c r="Q10" s="43" t="n"><v>-0.58</v></c><c r="R10" s="43" t="s"><v>334</v></c><c r="S10" s="44" t="n"><v>41323</v></c><c r="T10" s="45" t="n"><v>-2.25</v></c><c r="U10" s="45" t="n"><v>1.25</v></c><c r="V10" s="38" t="n"><v>4</v></c><c r="W10" s="38" t="n"><v>50</v></c><c r="X10" s="38" t="n"><v>12</v></c><c r="Y10" s="38" t="n"><v>573</v></c><c r="Z10" s="38" t="n"><v>24.52</v></c><c r="AA10" s="38" t="n"><v>12.8</v></c><c r="AB10" s="38" t="n"><v>4.49</v></c><c r="AC10" s="38" t="n"><v>4.12</v></c><c r="AD10" s="38" t="n"><v>43.05</v></c><c r="AE10" s="38" t="n"><v>104</v></c><c r="AF10" s="38" t="n"><v>44.29</v></c><c r="AG10" s="38" t="n"><v>14</v></c><c r="AH10" s="38" t="n"><v>0</v></c><c r="AI10" s="38" t="n"><f aca="false">IF(AND(ISNUMBER(SK),SK&gt;0),1,0)</f><v>0</v></c><c r="AK10" s="39" t="n"><v>41487</v></c><c r="AM10" s="45" t="n"><v>0</v></c><c r="AN10" s="45" t="n"><v>0</v></c><c r="AO10" s="38" t="n"><v>0</v></c><c r="AP10" s="38" t="n"><v>20</v></c><c r="AQ10" s="38" t="n"><v>16</v></c><c r="AR10" s="38" t="n"><v>490</v></c><c r="AZ10" s="38" t="n"><f aca="false">IF(ISNUMBER(AM10),AM10+0.5*AN10,&quot;&quot;)</f><v>0</v></c><c r="BA10" s="38" t="n"><f aca="false">IF(ISNUMBER(AZ10),IF(ISNUMBER(Q10),AZ10-Q10,&quot;MISSING&quot;),&quot;&quot;)</f><v>0.58</v></c><c r="BB10" s="38" t="n"><f aca="false">IF(AND(ISNUMBER(AR10),ISNUMBER(Y10)),AR10-Y10,IF(ISNUMBER(AR10),&quot;MISSING&quot;,&quot;&quot;))</f><v>-83</v></c><c r="BC10" s="48" t="s"><v>336</v></c><c r="BR10" s="38" t="str"><f aca="false">IF(ISNUMBER(BE10),BE10+0.5*BF10,&quot;&quot;)</f><v></v></c><c r="BS10" s="38" t="str"><f aca="false">IF(ISNUMBER(BR10),IF(ISNUMBER($Q10),BR10-$Q10,&quot;MISSING&quot;),&quot;&quot;)</f><v></v></c><c r="BT10" s="38" t="str"><f aca="false">IF(AND(ISNUMBER(BJ10),ISNUMBER($Y10)),BJ10-$Y10,IF(ISNUMBER(BJ10),&quot;MISSING&quot;,&quot;&quot;))</f><v></v></c><c r="BU10" s="38" t="n"><f aca="false">IF(AND(ISBLANK($AM10),ISBLANK($BE10)),0,1)</f><v>1</v></c><c r="BV10" s="38" t="n"><f aca="false">IF(AND(ISNUMBER($AM10),ISNUMBER($BE10)),1,0)</f><v>0</v></c><c r="BW10" s="38" t="str"><f aca="false">IF(BV10,SE_PREOP,&quot;&quot;)</f><v></v></c><c r="BX10" s="38" t="str"><f aca="false">IF(FU_6_AND_12,SE_6,&quot;&quot;)</f><v></v></c><c r="BY10" s="38" t="str"><f aca="false">IF(FU_6_AND_12,SE_12,&quot;&quot;)</f><v></v></c><c r="BZ10" s="49" t="n"><f aca="false">IF(AND(ISNUMBER(BC10),ISNUMBER(BE10)),BC10-A10,IF(ISNUMBER(AK10),AK10-A10,0))</f><v>162</v></c><c r="CA10" s="50" t="n"><f aca="false">IF(BZ10&gt;0,BZ10/30,&quot;&quot;)</f><v>5.4</v></c><c r="CB10" s="38" t="str"><f aca="false">IF(AND(ISNUMBER(AZ10),ISNUMBER(BR10)),(BR10-AZ10),&quot;&quot;)</f><v></v></c><c r="CC10" s="38" t="str"><f aca="false">IF(AND(ISNUMBER(AX10), ISNUMBER(AD10)), AVERAGE(AX10,AV10)-AVERAGE(AD10,AF10),&quot;&quot;)</f><v></v></c><c r="CD10" s="38" t="str"><f aca="false">IF(AND(ISNUMBER(BN10), ISNUMBER(AD10)), AVERAGE(BN10,BP10)-AVERAGE(AD10,AF10),&quot;&quot;)</f><v></v></c><c r="CE10" s="38" t="str"><f aca="false">IF(ISNUMBER(CD10),CD10,IF(ISNUMBER(CC10),CC10,&quot;&quot;))</f><v></v></c><c r="CF10" s="38" t="n"><f aca="false">IF(AND(ISNUMBER(SPH_PREOP),ISNUMBER(SE_LAST_)),SPH_PREOP+CYL_PREOP/2,&quot;&quot;)</f><v>-1.625</v></c><c r="CG10" s="38" t="n"><f aca="false">IF(ISNUMBER(SE_12),SE_12,IF(ISNUMBER(SE_6),SE_6,&quot;&quot;))</f><v>0</v></c><c r="CH10" s="51" t="n"><f aca="false">IF(AND(ISNUMBER(SE_LAST_),ISNUMBER(REF_TARGET)),SE_LAST_-REF_TARGET,&quot;&quot;)</f><v>0.58</v></c><c r="CI10" s="52" t="n"><f aca="false">IF(ISNUMBER(Y10),IF(ISNUMBER(BJ10),BJ10-Y10,IF(ISNUMBER(AR10),AR10-Y10,&quot;&quot;)),&quot;&quot;)</f><v>-83</v></c><c r="CJ10" s="38" t="str"><f aca="false">IF(ISNUMBER(Z10),IF(ISNUMBER(AT10),AT10-Z10,IF(ISNUMBER(BL10),BL10-Z10,&quot;&quot;)),&quot;&quot;)</f><v></v></c><c r="CK10" s="53" t="n"><f aca="false">IF(ISNUMBER(LAST_SE_ERROR),REF_TARGET,&quot;&quot;)</f><v>-0.58</v></c><c r="CL10" s="53" t="n"><f aca="false">IF(AND(OR(ISNUMBER(BH10),ISNUMBER(AP10)),ISNUMBER(W10)),-LOG(20/W10)--LOG(20/IF(ISNUMBER(BH10),BH10,AP10)),&quot;&quot;)</f><v>0.397940008672038</v></c><c r="CM10" s="54" t="n"><f aca="false">IF(ISNUMBER(BF10),BF10,IF(ISNUMBER(AN10),AN10,&quot;&quot;))</f><v>0</v></c><c r="CN10" s="54" t="n"><f aca="false">IF(AND(ISNUMBER(CM10),ISNUMBER(U10)),CM10-U10,&quot;&quot;)</f><v>-1.25</v></c><c r="CO10" s="55" t="n"><f aca="false">IF(ISNUMBER(BCVA_12),BCVA_12,IF(ISNUMBER(BCVA_6),BCVA_6,&quot;&quot;))</f><v>20</v></c><c r="CP10" s="55" t="n"><f aca="false">IF(ISNUMBER(CO10),PREOP_BCVA,&quot;&quot;)</f><v>50</v></c><c r="CQ10" s="56" t="n"><f aca="false">IF(AND(REF_TARGET&lt;=0,REF_TARGET&gt;-1),IF(ISNUMBER(UDVA_12),UDVA_12,IF(ISNUMBER(UDVA_6),UDVA_6,&quot;&quot;)),&quot;&quot;)</f><v>0</v></c><c r="CR10" s="53" t="n"><f aca="false">IF(ISNUMBER(PREOP_PENTACAM_RV),IF(ISNUMBER(SPH_6),IF(ISNUMBER($EQ10),0,1),&quot;&quot;),&quot;&quot;)</f><v>1</v></c><c r="CS10" s="53" t="str"><f aca="false">IF(ISNUMBER(PREOP_PENTACAM_RV),IF(ISNUMBER(SPH_12),IF(ISNUMBER($GM10),0,1),&quot;&quot;),&quot;&quot;)</f><v></v></c><c r="CT10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10" s="0" t="n"><v>7.77</v></c><c r="CV10" s="38" t="n"><v>7.95</v></c><c r="CW10" s="38" t="n"><v>88.3</v></c><c r="CX10" s="38" t="n"><v>1</v></c><c r="CY10" s="38" t="n"><v>-0.19</v></c><c r="CZ10" s="38" t="n"><v>0.31</v></c><c r="DA10" s="38" t="n"><v>3.41</v></c><c r="DB10" s="38" t="n"><v>4.02</v></c><c r="DC10" s="38" t="n"><v>602</v></c><c r="DD10" s="38" t="n"><v>610</v></c><c r="DE10" s="38" t="n"><v>619</v></c><c r="DF10" s="38" t="n"><v>640</v></c><c r="DG10" s="38" t="n"><v>619</v></c><c r="DH10" s="38" t="n"><v>609</v></c><c r="DI10" s="38" t="n"><v>584</v></c><c r="DJ10" s="38" t="n"><v>1.25</v></c><c r="DK10" s="38" t="n"><v>0.96</v></c><c r="DL10" s="38" t="n"><v>7.92</v></c><c r="DM10" s="38" t="n"><v>7.79</v></c><c r="DN10" s="38" t="n"><v>7.77</v></c><c r="DO10" s="38" t="n"><v>7.84</v></c><c r="DP10" s="38" t="n"><v>7.98</v></c><c r="DQ10" s="38" t="n"><v>8.3</v></c><c r="DR10" s="38" t="n"><v>8.32</v></c><c r="DS10" s="38" t="n"><v>0.4</v></c><c r="DT10" s="38" t="n"><v>7.54</v></c><c r="DU10" s="38" t="n"><v>6.91</v></c><c r="DV10" s="38" t="n"><v>6.58</v></c><c r="DW10" s="38" t="n"><v>6.68</v></c><c r="DX10" s="38" t="n"><v>7.03</v></c><c r="DY10" s="38" t="n"><v>7.28</v></c><c r="DZ10" s="38" t="n"><v>0</v></c><c r="EA10" s="58" t="n"><v>0.4</v></c><c r="EB10" s="59" t="n"><v>42.4</v></c><c r="EC10" s="59" t="n"><v>43.5</v></c><c r="ED10" s="59" t="n"><v>42.9</v></c><c r="EE10" s="59" t="n"><v>88.3</v></c><c r="EF10" s="59" t="n"><v>1</v></c><c r="EG10" s="59" t="n"><v>-5.3</v></c><c r="EH10" s="59" t="n"><v>-5.6</v></c><c r="EI10" s="59" t="n"><v>-5.5</v></c><c r="EJ10" s="59" t="n"><v>37.6</v></c><c r="EK10" s="59" t="n"><v>0.2</v></c><c r="EL10" s="59" t="n"><v>4.3</v></c><c r="EM10" s="59" t="n"><v>12.1</v></c><c r="EN10" s="59" t="n"><v>25.3</v></c><c r="EO10" s="59" t="n"><v>59.7</v></c><c r="EP10" s="60" t="n"><v>16</v></c><c r="II10" s="52" t="str"><f aca="false">IF(ISNUMBER(GM10),GM10,IF(ISNUMBER(EQ10),EQ10,&quot;&quot;))</f><v></v></c><c r="IJ10" s="38" t="str"><f aca="false">IF(ISNUMBER(GN10),GN10,IF(ISNUMBER(ER10),ER10,&quot;&quot;))</f><v></v></c><c r="IK10" s="38" t="str"><f aca="false">IF(ISNUMBER(GO10),GO10,IF(ISNUMBER(ES10),ES10,&quot;&quot;))</f><v></v></c><c r="IL10" s="38" t="str"><f aca="false">IF(ISNUMBER(GP10),GP10,IF(ISNUMBER(ET10),ET10,&quot;&quot;))</f><v></v></c><c r="IM10" s="38" t="str"><f aca="false">IF(ISNUMBER(GQ10),GQ10,IF(ISNUMBER(EU10),EU10,&quot;&quot;))</f><v></v></c><c r="IN10" s="38" t="str"><f aca="false">IF(ISNUMBER(GR10),GR10,IF(ISNUMBER(EV10),EV10,&quot;&quot;))</f><v></v></c><c r="IO10" s="38" t="str"><f aca="false">IF(ISNUMBER(GS10),GS10,IF(ISNUMBER(EW10),EW10,&quot;&quot;))</f><v></v></c><c r="IP10" s="38" t="str"><f aca="false">IF(ISNUMBER(GT10),GT10,IF(ISNUMBER(EX10),EX10,&quot;&quot;))</f><v></v></c><c r="IQ10" s="38" t="str"><f aca="false">IF(ISNUMBER(GU10),GU10,IF(ISNUMBER(EY10),EY10,&quot;&quot;))</f><v></v></c><c r="IR10" s="38" t="str"><f aca="false">IF(ISNUMBER(GV10),GV10,IF(ISNUMBER(EZ10),EZ10,&quot;&quot;))</f><v></v></c><c r="IS10" s="38" t="str"><f aca="false">IF(ISNUMBER(GW10),GW10,IF(ISNUMBER(FA10),FA10,&quot;&quot;))</f><v></v></c><c r="IT10" s="38" t="str"><f aca="false">IF(ISNUMBER(GX10),GX10,IF(ISNUMBER(FB10),FB10,&quot;&quot;))</f><v></v></c><c r="IU10" s="38" t="str"><f aca="false">IF(ISNUMBER(GY10),GY10,IF(ISNUMBER(FC10),FC10,&quot;&quot;))</f><v></v></c><c r="IV10" s="38" t="str"><f aca="false">IF(ISNUMBER(GZ10),GZ10,IF(ISNUMBER(FD10),FD10,&quot;&quot;))</f><v></v></c><c r="IW10" s="38" t="str"><f aca="false">IF(ISNUMBER(HA10),HA10,IF(ISNUMBER(FE10),FE10,&quot;&quot;))</f><v></v></c><c r="IX10" s="38" t="str"><f aca="false">IF(ISNUMBER(HB10),HB10,IF(ISNUMBER(FF10),FF10,&quot;&quot;))</f><v></v></c><c r="IY10" s="38" t="str"><f aca="false">IF(ISNUMBER(HC10),HC10,IF(ISNUMBER(FG10),FG10,&quot;&quot;))</f><v></v></c><c r="IZ10" s="38" t="str"><f aca="false">IF(ISNUMBER(HD10),HD10,IF(ISNUMBER(FH10),FH10,&quot;&quot;))</f><v></v></c><c r="JA10" s="38" t="str"><f aca="false">IF(ISNUMBER(HE10),HE10,IF(ISNUMBER(FI10),FI10,&quot;&quot;))</f><v></v></c><c r="JB10" s="38" t="str"><f aca="false">IF(ISNUMBER(HF10),HF10,IF(ISNUMBER(FJ10),FJ10,&quot;&quot;))</f><v></v></c><c r="JC10" s="38" t="str"><f aca="false">IF(ISNUMBER(HG10),HG10,IF(ISNUMBER(FK10),FK10,&quot;&quot;))</f><v></v></c><c r="JD10" s="38" t="str"><f aca="false">IF(ISNUMBER(HH10),HH10,IF(ISNUMBER(FL10),FL10,&quot;&quot;))</f><v></v></c><c r="JE10" s="38" t="str"><f aca="false">IF(ISNUMBER(HI10),HI10,IF(ISNUMBER(FM10),FM10,&quot;&quot;))</f><v></v></c><c r="JF10" s="38" t="str"><f aca="false">IF(ISNUMBER(HJ10),HJ10,IF(ISNUMBER(FN10),FN10,&quot;&quot;))</f><v></v></c><c r="JG10" s="38" t="str"><f aca="false">IF(ISNUMBER(HK10),HK10,IF(ISNUMBER(FO10),FO10,&quot;&quot;))</f><v></v></c><c r="JH10" s="38" t="str"><f aca="false">IF(ISNUMBER(HL10),HL10,IF(ISNUMBER(FP10),FP10,&quot;&quot;))</f><v></v></c><c r="JI10" s="38" t="str"><f aca="false">IF(ISNUMBER(HM10),HM10,IF(ISNUMBER(FQ10),FQ10,&quot;&quot;))</f><v></v></c><c r="JJ10" s="38" t="str"><f aca="false">IF(ISNUMBER(HN10),HN10,IF(ISNUMBER(FR10),FR10,&quot;&quot;))</f><v></v></c><c r="JK10" s="38" t="str"><f aca="false">IF(ISNUMBER(HO10),HO10,IF(ISNUMBER(FS10),FS10,&quot;&quot;))</f><v></v></c><c r="JL10" s="38" t="str"><f aca="false">IF(ISNUMBER(HP10),HP10,IF(ISNUMBER(FT10),FT10,&quot;&quot;))</f><v></v></c><c r="JM10" s="38" t="str"><f aca="false">IF(ISNUMBER(HQ10),HQ10,IF(ISNUMBER(FU10),FU10,&quot;&quot;))</f><v></v></c><c r="JN10" s="51" t="str"><f aca="false">IF(ISNUMBER(HR10),HR10,IF(ISNUMBER(FV10),FV10,&quot;&quot;))</f><v></v></c><c r="JO10" s="59" t="str"><f aca="false">IF(ISNUMBER(HS10),HS10,IF(ISNUMBER(FW10),FW10,&quot;&quot;))</f><v></v></c><c r="JP10" s="59" t="str"><f aca="false">IF(ISNUMBER(HT10),HT10,IF(ISNUMBER(FX10),FX10,&quot;&quot;))</f><v></v></c><c r="JQ10" s="59" t="str"><f aca="false">IF(ISNUMBER(HU10),HU10,IF(ISNUMBER(FY10),FY10,&quot;&quot;))</f><v></v></c><c r="JR10" s="59" t="str"><f aca="false">IF(ISNUMBER(HV10),HV10,IF(ISNUMBER(FZ10),FZ10,&quot;&quot;))</f><v></v></c><c r="JS10" s="59" t="str"><f aca="false">IF(ISNUMBER(HW10),HW10,IF(ISNUMBER(GA10),GA10,&quot;&quot;))</f><v></v></c><c r="JT10" s="59" t="str"><f aca="false">IF(ISNUMBER(HX10),HX10,IF(ISNUMBER(GB10),GB10,&quot;&quot;))</f><v></v></c><c r="JU10" s="59" t="str"><f aca="false">IF(ISNUMBER(HY10),HY10,IF(ISNUMBER(GC10),GC10,&quot;&quot;))</f><v></v></c><c r="JV10" s="59" t="str"><f aca="false">IF(ISNUMBER(HZ10),HZ10,IF(ISNUMBER(GD10),GD10,&quot;&quot;))</f><v></v></c><c r="JW10" s="59" t="str"><f aca="false">IF(ISNUMBER(IA10),IA10,IF(ISNUMBER(GE10),GE10,&quot;&quot;))</f><v></v></c><c r="JX10" s="59" t="str"><f aca="false">IF(ISNUMBER(IB10),IB10,IF(ISNUMBER(GF10),GF10,&quot;&quot;))</f><v></v></c><c r="JY10" s="59" t="str"><f aca="false">IF(ISNUMBER(IC10),IC10,IF(ISNUMBER(GG10),GG10,&quot;&quot;))</f><v></v></c><c r="JZ10" s="59" t="str"><f aca="false">IF(ISNUMBER(ID10),ID10,IF(ISNUMBER(GH10),GH10,&quot;&quot;))</f><v></v></c><c r="KA10" s="59" t="str"><f aca="false">IF(ISNUMBER(IE10),IE10,IF(ISNUMBER(GI10),GI10,&quot;&quot;))</f><v></v></c><c r="KB10" s="59" t="str"><f aca="false">IF(ISNUMBER(IF10),IF10,IF(ISNUMBER(GJ10),GJ10,&quot;&quot;))</f><v></v></c><c r="KC10" s="59" t="str"><f aca="false">IF(ISNUMBER(IG10),IG10,IF(ISNUMBER(GK10),GK10,&quot;&quot;))</f><v></v></c><c r="KD10" s="61" t="str"><f aca="false">IF(ISNUMBER(IH10),IH10,IF(ISNUMBER(GL10),GL10,&quot;&quot;))</f><v></v></c><c r="KE10" s="52" t="str"><f aca="false">IF(AND(ISNUMBER(II10),ISNUMBER(CU10)),II10-CU10,&quot;&quot;)</f><v></v></c><c r="KF10" s="38" t="str"><f aca="false">IF(AND(ISNUMBER(IJ10),ISNUMBER(CV10)),IJ10-CV10,&quot;&quot;)</f><v></v></c><c r="KG10" s="38" t="str"><f aca="false">IF(AND(ISNUMBER(IK10),ISNUMBER(CW10)),IK10-CW10,&quot;&quot;)</f><v></v></c><c r="KH10" s="38" t="str"><f aca="false">IF(AND(ISNUMBER(IL10),ISNUMBER(CX10)),IL10-CX10,&quot;&quot;)</f><v></v></c><c r="KI10" s="38" t="str"><f aca="false">IF(AND(ISNUMBER(IM10),ISNUMBER(CY10)),IM10-CY10,&quot;&quot;)</f><v></v></c><c r="KJ10" s="38" t="str"><f aca="false">IF(AND(ISNUMBER(IN10),ISNUMBER(CZ10)),IN10-CZ10,&quot;&quot;)</f><v></v></c><c r="KK10" s="38" t="str"><f aca="false">IF(AND(ISNUMBER(IO10),ISNUMBER(DA10)),IO10-DA10,&quot;&quot;)</f><v></v></c><c r="KL10" s="38" t="str"><f aca="false">IF(AND(ISNUMBER(IP10),ISNUMBER(DB10)),IP10-DB10,&quot;&quot;)</f><v></v></c><c r="KM10" s="38" t="str"><f aca="false">IF(AND(ISNUMBER(IQ10),ISNUMBER(DC10)),IQ10-DC10,&quot;&quot;)</f><v></v></c><c r="KN10" s="38" t="str"><f aca="false">IF(AND(ISNUMBER(IR10),ISNUMBER(DD10)),IR10-DD10,&quot;&quot;)</f><v></v></c><c r="KO10" s="38" t="str"><f aca="false">IF(AND(ISNUMBER(IS10),ISNUMBER(DE10)),IS10-DE10,&quot;&quot;)</f><v></v></c><c r="KP10" s="38" t="str"><f aca="false">IF(AND(ISNUMBER(IT10),ISNUMBER(DF10)),IT10-DF10,&quot;&quot;)</f><v></v></c><c r="KQ10" s="38" t="str"><f aca="false">IF(AND(ISNUMBER(IU10),ISNUMBER(DG10)),IU10-DG10,&quot;&quot;)</f><v></v></c><c r="KR10" s="38" t="str"><f aca="false">IF(AND(ISNUMBER(IV10),ISNUMBER(DH10)),IV10-DH10,&quot;&quot;)</f><v></v></c><c r="KS10" s="38" t="str"><f aca="false">IF(AND(ISNUMBER(IW10),ISNUMBER(DI10)),IW10-DI10,&quot;&quot;)</f><v></v></c><c r="KT10" s="38" t="str"><f aca="false">IF(AND(ISNUMBER(IX10),ISNUMBER(DJ10)),IX10-DJ10,&quot;&quot;)</f><v></v></c><c r="KU10" s="38" t="str"><f aca="false">IF(AND(ISNUMBER(IY10),ISNUMBER(DK10)),IY10-DK10,&quot;&quot;)</f><v></v></c><c r="KV10" s="38" t="str"><f aca="false">IF(AND(ISNUMBER(IZ10),ISNUMBER(DL10)),IZ10-DL10,&quot;&quot;)</f><v></v></c><c r="KW10" s="38" t="str"><f aca="false">IF(AND(ISNUMBER(JA10),ISNUMBER(DM10)),JA10-DM10,&quot;&quot;)</f><v></v></c><c r="KX10" s="38" t="str"><f aca="false">IF(AND(ISNUMBER(JB10),ISNUMBER(DN10)),JB10-DN10,&quot;&quot;)</f><v></v></c><c r="KY10" s="38" t="str"><f aca="false">IF(AND(ISNUMBER(JC10),ISNUMBER(DO10)),JC10-DO10,&quot;&quot;)</f><v></v></c><c r="KZ10" s="38" t="str"><f aca="false">IF(AND(ISNUMBER(JD10),ISNUMBER(DP10)),JD10-DP10,&quot;&quot;)</f><v></v></c><c r="LA10" s="38" t="str"><f aca="false">IF(AND(ISNUMBER(JE10),ISNUMBER(DQ10)),JE10-DQ10,&quot;&quot;)</f><v></v></c><c r="LB10" s="38" t="str"><f aca="false">IF(AND(ISNUMBER(JF10),ISNUMBER(DR10)),JF10-DR10,&quot;&quot;)</f><v></v></c><c r="LC10" s="38" t="str"><f aca="false">IF(AND(ISNUMBER(JG10),ISNUMBER(DS10)),JG10-DS10,&quot;&quot;)</f><v></v></c><c r="LD10" s="38" t="str"><f aca="false">IF(AND(ISNUMBER(JH10),ISNUMBER(DT10)),JH10-DT10,&quot;&quot;)</f><v></v></c><c r="LE10" s="38" t="str"><f aca="false">IF(AND(ISNUMBER(JI10),ISNUMBER(DU10)),JI10-DU10,&quot;&quot;)</f><v></v></c><c r="LF10" s="38" t="str"><f aca="false">IF(AND(ISNUMBER(JJ10),ISNUMBER(DV10)),JJ10-DV10,&quot;&quot;)</f><v></v></c><c r="LG10" s="38" t="str"><f aca="false">IF(AND(ISNUMBER(JK10),ISNUMBER(DW10)),JK10-DW10,&quot;&quot;)</f><v></v></c><c r="LH10" s="38" t="str"><f aca="false">IF(AND(ISNUMBER(JL10),ISNUMBER(DX10)),JL10-DX10,&quot;&quot;)</f><v></v></c><c r="LI10" s="38" t="str"><f aca="false">IF(AND(ISNUMBER(JM10),ISNUMBER(DY10)),JM10-DY10,&quot;&quot;)</f><v></v></c><c r="LJ10" s="38" t="str"><f aca="false">IF(AND(ISNUMBER(JN10),ISNUMBER(DZ10)),JN10-DZ10,&quot;&quot;)</f><v></v></c><c r="LK10" s="38" t="str"><f aca="false">IF(AND(ISNUMBER(JO10),ISNUMBER(EA10)),JO10-EA10,&quot;&quot;)</f><v></v></c><c r="LL10" s="38" t="str"><f aca="false">IF(AND(ISNUMBER(JP10),ISNUMBER(EB10)),JP10-EB10,&quot;&quot;)</f><v></v></c><c r="LM10" s="38" t="str"><f aca="false">IF(AND(ISNUMBER(JQ10),ISNUMBER(EC10)),JQ10-EC10,&quot;&quot;)</f><v></v></c><c r="LN10" s="38" t="str"><f aca="false">IF(AND(ISNUMBER(JR10),ISNUMBER(ED10)),JR10-ED10,&quot;&quot;)</f><v></v></c><c r="LO10" s="38" t="str"><f aca="false">IF(AND(ISNUMBER(JS10),ISNUMBER(EE10)),JS10-EE10,&quot;&quot;)</f><v></v></c><c r="LP10" s="38" t="str"><f aca="false">IF(AND(ISNUMBER(JT10),ISNUMBER(EF10)),JT10-EF10,&quot;&quot;)</f><v></v></c><c r="LQ10" s="38" t="str"><f aca="false">IF(AND(ISNUMBER(JU10),ISNUMBER(EG10)),JU10-EG10,&quot;&quot;)</f><v></v></c><c r="LR10" s="38" t="str"><f aca="false">IF(AND(ISNUMBER(JV10),ISNUMBER(EH10)),JV10-EH10,&quot;&quot;)</f><v></v></c><c r="LS10" s="38" t="str"><f aca="false">IF(AND(ISNUMBER(JW10),ISNUMBER(EI10)),JW10-EI10,&quot;&quot;)</f><v></v></c><c r="LT10" s="38" t="str"><f aca="false">IF(AND(ISNUMBER(JX10),ISNUMBER(EJ10)),JX10-EJ10,&quot;&quot;)</f><v></v></c><c r="LU10" s="38" t="str"><f aca="false">IF(AND(ISNUMBER(JY10),ISNUMBER(EK10)),JY10-EK10,&quot;&quot;)</f><v></v></c><c r="LV10" s="38" t="str"><f aca="false">IF(AND(ISNUMBER(JZ10),ISNUMBER(EL10)),JZ10-EL10,&quot;&quot;)</f><v></v></c><c r="LW10" s="38" t="str"><f aca="false">IF(AND(ISNUMBER(KA10),ISNUMBER(EM10)),KA10-EM10,&quot;&quot;)</f><v></v></c><c r="LX10" s="38" t="str"><f aca="false">IF(AND(ISNUMBER(KB10),ISNUMBER(EN10)),KB10-EN10,&quot;&quot;)</f><v></v></c><c r="LY10" s="38" t="str"><f aca="false">IF(AND(ISNUMBER(KC10),ISNUMBER(EO10)),KC10-EO10,&quot;&quot;)</f><v></v></c><c r="LZ10" s="38" t="str"><f aca="false">IF(AND(ISNUMBER(KD10),ISNUMBER(EP10)),KD10-EP10,&quot;&quot;)</f><v></v></c><c r="MA10" s="38" t="str"><f aca="false">IF(AND(ISNUMBER(HT10),ISNUMBER(FX10)),HT10-FX10,&quot;&quot;)</f><v></v></c><c r="MB10" s="38" t="str"><f aca="false">IF(AND(ISNUMBER(HU10),ISNUMBER(FY10)),HU10-FY10,&quot;&quot;)</f><v></v></c><c r="MC10" s="38" t="str"><f aca="false">IF(AND(ISNUMBER(HY10),ISNUMBER(GC10)),HY10-GC10,&quot;&quot;)</f><v></v></c><c r="MD10" s="38" t="n"><f aca="false">HZ10-GD10</f><v>0</v></c></row><row collapsed="false" customFormat="false" customHeight="true" hidden="false" ht="26.25" outlineLevel="0" r="11"><c r="A11" s="35" t="n"><v>41402</v></c><c r="B11" s="36" t="s"><v>348</v></c><c r="C11" s="36" t="s"><v>355</v></c><c r="D11" s="37" t="s"><v>331</v></c><c r="E11" s="38" t="n"><v>73</v></c><c r="F11" s="39" t="n"><v>14501</v></c><c r="G11" s="38" t="s"><v>340</v></c><c r="H11" s="38" t="s"><v>333</v></c><c r="I11" s="38" t="n"><v>1836345</v></c><c r="K11" s="89"/><c r="L11" s="41"/><c r="M11" s="41"/><c r="N11" s="41"/><c r="O11" s="41"/><c r="P11" s="42" t="n"><v>-0.5</v></c><c r="Q11" s="43" t="n"><v>-0.58</v></c><c r="R11" s="43" t="s"><v>334</v></c><c r="S11" s="44" t="n"><v>41351</v></c><c r="T11" s="45" t="n"><v>-3.5</v></c><c r="U11" s="45" t="n"><v>1.25</v></c><c r="V11" s="38" t="n"><v>5</v></c><c r="W11" s="38" t="n"><v>40</v></c><c r="X11" s="38" t="n"><v>16</v></c><c r="Y11" s="38" t="n"><v>645</v></c><c r="Z11" s="38" t="n"><v>25.34</v></c><c r="AA11" s="38" t="n"><v>11.9</v></c><c r="AB11" s="38" t="n"><v>4.64</v></c><c r="AC11" s="38" t="n"><v>3.24</v></c><c r="AD11" s="38" t="n"><v>43.89</v></c><c r="AE11" s="38" t="n"><v>55</v></c><c r="AF11" s="38" t="n"><v>44.47</v></c><c r="AG11" s="38" t="n"><v>145</v></c><c r="AH11" s="38" t="n"><v>0</v></c><c r="AI11" s="38" t="n"><f aca="false">IF(AND(ISNUMBER(SK),SK&gt;0),1,0)</f><v>0</v></c><c r="AK11" s="46" t="n"><v>41556</v></c><c r="AL11" s="48" t="s"><v>350</v></c><c r="AM11" s="45" t="n"><v>0.25</v></c><c r="AN11" s="45" t="n"><v>0.5</v></c><c r="AO11" s="38" t="n"><v>127</v></c><c r="AP11" s="38" t="n"><v>25</v></c><c r="AQ11" s="38" t="n"><v>24</v></c><c r="AR11" s="38" t="n"><v>562</v></c><c r="AS11" s="38" t="n"><v>2415</v></c><c r="AT11" s="48" t="s"><v>350</v></c><c r="AU11" s="48" t="s"><v>350</v></c><c r="AV11" s="48" t="s"><v>350</v></c><c r="AW11" s="48" t="s"><v>350</v></c><c r="AX11" s="48" t="s"><v>350</v></c><c r="AY11" s="48" t="s"><v>350</v></c><c r="AZ11" s="38" t="n"><f aca="false">IF(ISNUMBER(AM11),AM11+0.5*AN11,&quot;&quot;)</f><v>0.5</v></c><c r="BA11" s="38" t="n"><f aca="false">IF(ISNUMBER(AZ11),IF(ISNUMBER(Q11),AZ11-Q11,&quot;MISSING&quot;),&quot;&quot;)</f><v>1.08</v></c><c r="BB11" s="38" t="n"><f aca="false">IF(AND(ISNUMBER(AR11),ISNUMBER(Y11)),AR11-Y11,IF(ISNUMBER(AR11),&quot;MISSING&quot;,&quot;&quot;))</f><v>-83</v></c><c r="BC11" s="71" t="n"><v>41773</v></c><c r="BR11" s="38" t="str"><f aca="false">IF(ISNUMBER(BE11),BE11+0.5*BF11,&quot;&quot;)</f><v></v></c><c r="BS11" s="38" t="str"><f aca="false">IF(ISNUMBER(BR11),IF(ISNUMBER($Q11),BR11-$Q11,&quot;MISSING&quot;),&quot;&quot;)</f><v></v></c><c r="BT11" s="38" t="str"><f aca="false">IF(AND(ISNUMBER(BJ11),ISNUMBER($Y11)),BJ11-$Y11,IF(ISNUMBER(BJ11),&quot;MISSING&quot;,&quot;&quot;))</f><v></v></c><c r="BU11" s="38" t="n"><f aca="false">IF(AND(ISBLANK($AM11),ISBLANK($BE11)),0,1)</f><v>1</v></c><c r="BV11" s="38" t="n"><f aca="false">IF(AND(ISNUMBER($AM11),ISNUMBER($BE11)),1,0)</f><v>0</v></c><c r="BW11" s="38" t="str"><f aca="false">IF(BV11,SE_PREOP,&quot;&quot;)</f><v></v></c><c r="BX11" s="38" t="str"><f aca="false">IF(FU_6_AND_12,SE_6,&quot;&quot;)</f><v></v></c><c r="BY11" s="38" t="str"><f aca="false">IF(FU_6_AND_12,SE_12,&quot;&quot;)</f><v></v></c><c r="BZ11" s="49" t="n"><f aca="false">IF(AND(ISNUMBER(BC11),ISNUMBER(BE11)),BC11-A11,IF(ISNUMBER(AK11),AK11-A11,0))</f><v>154</v></c><c r="CA11" s="50" t="n"><f aca="false">IF(BZ11&gt;0,BZ11/30,&quot;&quot;)</f><v>5.13333333333333</v></c><c r="CB11" s="38" t="str"><f aca="false">IF(AND(ISNUMBER(AZ11),ISNUMBER(BR11)),(BR11-AZ11),&quot;&quot;)</f><v></v></c><c r="CC11" s="38" t="str"><f aca="false">IF(AND(ISNUMBER(AX11), ISNUMBER(AD11)), AVERAGE(AX11,AV11)-AVERAGE(AD11,AF11),&quot;&quot;)</f><v></v></c><c r="CD11" s="38" t="str"><f aca="false">IF(AND(ISNUMBER(BN11), ISNUMBER(AD11)), AVERAGE(BN11,BP11)-AVERAGE(AD11,AF11),&quot;&quot;)</f><v></v></c><c r="CE11" s="38" t="str"><f aca="false">IF(ISNUMBER(CD11),CD11,IF(ISNUMBER(CC11),CC11,&quot;&quot;))</f><v></v></c><c r="CF11" s="38" t="n"><f aca="false">IF(AND(ISNUMBER(SPH_PREOP),ISNUMBER(SE_LAST_)),SPH_PREOP+CYL_PREOP/2,&quot;&quot;)</f><v>-2.875</v></c><c r="CG11" s="38" t="n"><f aca="false">IF(ISNUMBER(SE_12),SE_12,IF(ISNUMBER(SE_6),SE_6,&quot;&quot;))</f><v>0.5</v></c><c r="CH11" s="51" t="n"><f aca="false">IF(AND(ISNUMBER(SE_LAST_),ISNUMBER(REF_TARGET)),SE_LAST_-REF_TARGET,&quot;&quot;)</f><v>1.08</v></c><c r="CI11" s="52" t="n"><f aca="false">IF(ISNUMBER(Y11),IF(ISNUMBER(BJ11),BJ11-Y11,IF(ISNUMBER(AR11),AR11-Y11,&quot;&quot;)),&quot;&quot;)</f><v>-83</v></c><c r="CJ11" s="38" t="str"><f aca="false">IF(ISNUMBER(Z11),IF(ISNUMBER(AT11),AT11-Z11,IF(ISNUMBER(BL11),BL11-Z11,&quot;&quot;)),&quot;&quot;)</f><v></v></c><c r="CK11" s="53" t="n"><f aca="false">IF(ISNUMBER(LAST_SE_ERROR),REF_TARGET,&quot;&quot;)</f><v>-0.58</v></c><c r="CL11" s="53" t="n"><f aca="false">IF(AND(OR(ISNUMBER(BH11),ISNUMBER(AP11)),ISNUMBER(W11)),-LOG(20/W11)--LOG(20/IF(ISNUMBER(BH11),BH11,AP11)),&quot;&quot;)</f><v>0.204119982655925</v></c><c r="CM11" s="54" t="n"><f aca="false">IF(ISNUMBER(BF11),BF11,IF(ISNUMBER(AN11),AN11,&quot;&quot;))</f><v>0.5</v></c><c r="CN11" s="54" t="n"><f aca="false">IF(AND(ISNUMBER(CM11),ISNUMBER(U11)),CM11-U11,&quot;&quot;)</f><v>-0.75</v></c><c r="CO11" s="55" t="n"><f aca="false">IF(ISNUMBER(BCVA_12),BCVA_12,IF(ISNUMBER(BCVA_6),BCVA_6,&quot;&quot;))</f><v>25</v></c><c r="CP11" s="55" t="n"><f aca="false">IF(ISNUMBER(CO11),PREOP_BCVA,&quot;&quot;)</f><v>40</v></c><c r="CQ11" s="56" t="n"><f aca="false">IF(AND(REF_TARGET&lt;=0,REF_TARGET&gt;-1),IF(ISNUMBER(UDVA_12),UDVA_12,IF(ISNUMBER(UDVA_6),UDVA_6,&quot;&quot;)),&quot;&quot;)</f><v>0</v></c><c r="CR11" s="53" t="n"><f aca="false">IF(ISNUMBER(PREOP_PENTACAM_RV),IF(ISNUMBER(SPH_6),IF(ISNUMBER($EQ11),0,1),&quot;&quot;),&quot;&quot;)</f><v>1</v></c><c r="CS11" s="53" t="str"><f aca="false">IF(ISNUMBER(PREOP_PENTACAM_RV),IF(ISNUMBER(SPH_12),IF(ISNUMBER($GM11),0,1),&quot;&quot;),&quot;&quot;)</f><v></v></c><c r="CT11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11" s="88" t="n"><v>7.88</v></c><c r="CV11" s="38" t="n"><v>7.75</v></c><c r="CW11" s="38" t="n"><v>43.3</v></c><c r="CX11" s="38" t="n"><v>-0.7</v></c><c r="CY11" s="38" t="n"><v>-0.18</v></c><c r="CZ11" s="38" t="n"><v>0.58</v></c><c r="DA11" s="38" t="n"><v>2.52</v></c><c r="DB11" s="38" t="n"><v>3.18</v></c><c r="DC11" s="38" t="n"><v>666</v></c><c r="DD11" s="38" t="n"><v>664</v></c><c r="DE11" s="38" t="n"><v>726</v></c><c r="DF11" s="38" t="n"><v>703</v></c><c r="DG11" s="38" t="n"><v>700</v></c><c r="DH11" s="38" t="n"><v>693</v></c><c r="DI11" s="38" t="n"><v>659</v></c><c r="DJ11" s="38" t="n"><v>0.77</v></c><c r="DK11" s="38" t="n"><v>0.63</v></c><c r="DL11" s="38" t="n"><v>7.89</v></c><c r="DM11" s="38" t="n"><v>7.72</v></c><c r="DN11" s="38" t="n"><v>7.66</v></c><c r="DO11" s="38" t="n"><v>7.92</v></c><c r="DP11" s="38" t="n"><v>8.51</v></c><c r="DQ11" s="38" t="n"><v>9.09</v></c><c r="DR11" s="38" t="n"><v>0</v></c><c r="DS11" s="38" t="n"><v>1</v></c><c r="DT11" s="38" t="n"><v>6.75</v></c><c r="DU11" s="38" t="n"><v>6.68</v></c><c r="DV11" s="38" t="n"><v>6.87</v></c><c r="DW11" s="38" t="n"><v>7.34</v></c><c r="DX11" s="38" t="n"><v>7.53</v></c><c r="DY11" s="38" t="n"><v>7.66</v></c><c r="DZ11" s="38" t="n"><v>0</v></c><c r="EA11" s="58" t="n"><v>1</v></c><c r="EB11" s="59" t="n"><v>42.9</v></c><c r="EC11" s="59" t="n"><v>43.6</v></c><c r="ED11" s="59" t="n"><v>43.2</v></c><c r="EE11" s="59" t="n"><v>43.3</v></c><c r="EF11" s="59" t="n"><v>0.7</v></c><c r="EG11" s="59" t="n"><v>-5.8</v></c><c r="EH11" s="59" t="n"><v>-6.1</v></c><c r="EI11" s="59" t="n"><v>-5.9</v></c><c r="EJ11" s="59" t="n"><v>23.9</v></c><c r="EK11" s="59" t="n"><v>0.3</v></c><c r="EL11" s="59" t="n"><v>4.8</v></c><c r="EM11" s="59" t="n"><v>13.7</v></c><c r="EN11" s="59" t="n"><v>28.3</v></c><c r="EO11" s="59" t="n"><v>62.7</v></c><c r="EP11" s="60" t="n"><v>20</v></c><c r="II11" s="52" t="str"><f aca="false">IF(ISNUMBER(GM11),GM11,IF(ISNUMBER(EQ11),EQ11,&quot;&quot;))</f><v></v></c><c r="IJ11" s="38" t="str"><f aca="false">IF(ISNUMBER(GN11),GN11,IF(ISNUMBER(ER11),ER11,&quot;&quot;))</f><v></v></c><c r="IK11" s="38" t="str"><f aca="false">IF(ISNUMBER(GO11),GO11,IF(ISNUMBER(ES11),ES11,&quot;&quot;))</f><v></v></c><c r="IL11" s="38" t="str"><f aca="false">IF(ISNUMBER(GP11),GP11,IF(ISNUMBER(ET11),ET11,&quot;&quot;))</f><v></v></c><c r="IM11" s="38" t="str"><f aca="false">IF(ISNUMBER(GQ11),GQ11,IF(ISNUMBER(EU11),EU11,&quot;&quot;))</f><v></v></c><c r="IN11" s="38" t="str"><f aca="false">IF(ISNUMBER(GR11),GR11,IF(ISNUMBER(EV11),EV11,&quot;&quot;))</f><v></v></c><c r="IO11" s="38" t="str"><f aca="false">IF(ISNUMBER(GS11),GS11,IF(ISNUMBER(EW11),EW11,&quot;&quot;))</f><v></v></c><c r="IP11" s="38" t="str"><f aca="false">IF(ISNUMBER(GT11),GT11,IF(ISNUMBER(EX11),EX11,&quot;&quot;))</f><v></v></c><c r="IQ11" s="38" t="str"><f aca="false">IF(ISNUMBER(GU11),GU11,IF(ISNUMBER(EY11),EY11,&quot;&quot;))</f><v></v></c><c r="IR11" s="38" t="str"><f aca="false">IF(ISNUMBER(GV11),GV11,IF(ISNUMBER(EZ11),EZ11,&quot;&quot;))</f><v></v></c><c r="IS11" s="38" t="str"><f aca="false">IF(ISNUMBER(GW11),GW11,IF(ISNUMBER(FA11),FA11,&quot;&quot;))</f><v></v></c><c r="IT11" s="38" t="str"><f aca="false">IF(ISNUMBER(GX11),GX11,IF(ISNUMBER(FB11),FB11,&quot;&quot;))</f><v></v></c><c r="IU11" s="38" t="str"><f aca="false">IF(ISNUMBER(GY11),GY11,IF(ISNUMBER(FC11),FC11,&quot;&quot;))</f><v></v></c><c r="IV11" s="38" t="str"><f aca="false">IF(ISNUMBER(GZ11),GZ11,IF(ISNUMBER(FD11),FD11,&quot;&quot;))</f><v></v></c><c r="IW11" s="38" t="str"><f aca="false">IF(ISNUMBER(HA11),HA11,IF(ISNUMBER(FE11),FE11,&quot;&quot;))</f><v></v></c><c r="IX11" s="38" t="str"><f aca="false">IF(ISNUMBER(HB11),HB11,IF(ISNUMBER(FF11),FF11,&quot;&quot;))</f><v></v></c><c r="IY11" s="38" t="str"><f aca="false">IF(ISNUMBER(HC11),HC11,IF(ISNUMBER(FG11),FG11,&quot;&quot;))</f><v></v></c><c r="IZ11" s="38" t="str"><f aca="false">IF(ISNUMBER(HD11),HD11,IF(ISNUMBER(FH11),FH11,&quot;&quot;))</f><v></v></c><c r="JA11" s="38" t="str"><f aca="false">IF(ISNUMBER(HE11),HE11,IF(ISNUMBER(FI11),FI11,&quot;&quot;))</f><v></v></c><c r="JB11" s="38" t="str"><f aca="false">IF(ISNUMBER(HF11),HF11,IF(ISNUMBER(FJ11),FJ11,&quot;&quot;))</f><v></v></c><c r="JC11" s="38" t="str"><f aca="false">IF(ISNUMBER(HG11),HG11,IF(ISNUMBER(FK11),FK11,&quot;&quot;))</f><v></v></c><c r="JD11" s="38" t="str"><f aca="false">IF(ISNUMBER(HH11),HH11,IF(ISNUMBER(FL11),FL11,&quot;&quot;))</f><v></v></c><c r="JE11" s="38" t="str"><f aca="false">IF(ISNUMBER(HI11),HI11,IF(ISNUMBER(FM11),FM11,&quot;&quot;))</f><v></v></c><c r="JF11" s="38" t="str"><f aca="false">IF(ISNUMBER(HJ11),HJ11,IF(ISNUMBER(FN11),FN11,&quot;&quot;))</f><v></v></c><c r="JG11" s="38" t="str"><f aca="false">IF(ISNUMBER(HK11),HK11,IF(ISNUMBER(FO11),FO11,&quot;&quot;))</f><v></v></c><c r="JH11" s="38" t="str"><f aca="false">IF(ISNUMBER(HL11),HL11,IF(ISNUMBER(FP11),FP11,&quot;&quot;))</f><v></v></c><c r="JI11" s="38" t="str"><f aca="false">IF(ISNUMBER(HM11),HM11,IF(ISNUMBER(FQ11),FQ11,&quot;&quot;))</f><v></v></c><c r="JJ11" s="38" t="str"><f aca="false">IF(ISNUMBER(HN11),HN11,IF(ISNUMBER(FR11),FR11,&quot;&quot;))</f><v></v></c><c r="JK11" s="38" t="str"><f aca="false">IF(ISNUMBER(HO11),HO11,IF(ISNUMBER(FS11),FS11,&quot;&quot;))</f><v></v></c><c r="JL11" s="38" t="str"><f aca="false">IF(ISNUMBER(HP11),HP11,IF(ISNUMBER(FT11),FT11,&quot;&quot;))</f><v></v></c><c r="JM11" s="38" t="str"><f aca="false">IF(ISNUMBER(HQ11),HQ11,IF(ISNUMBER(FU11),FU11,&quot;&quot;))</f><v></v></c><c r="JN11" s="51" t="str"><f aca="false">IF(ISNUMBER(HR11),HR11,IF(ISNUMBER(FV11),FV11,&quot;&quot;))</f><v></v></c><c r="JO11" s="59" t="str"><f aca="false">IF(ISNUMBER(HS11),HS11,IF(ISNUMBER(FW11),FW11,&quot;&quot;))</f><v></v></c><c r="JP11" s="59" t="str"><f aca="false">IF(ISNUMBER(HT11),HT11,IF(ISNUMBER(FX11),FX11,&quot;&quot;))</f><v></v></c><c r="JQ11" s="59" t="str"><f aca="false">IF(ISNUMBER(HU11),HU11,IF(ISNUMBER(FY11),FY11,&quot;&quot;))</f><v></v></c><c r="JR11" s="59" t="str"><f aca="false">IF(ISNUMBER(HV11),HV11,IF(ISNUMBER(FZ11),FZ11,&quot;&quot;))</f><v></v></c><c r="JS11" s="59" t="str"><f aca="false">IF(ISNUMBER(HW11),HW11,IF(ISNUMBER(GA11),GA11,&quot;&quot;))</f><v></v></c><c r="JT11" s="59" t="str"><f aca="false">IF(ISNUMBER(HX11),HX11,IF(ISNUMBER(GB11),GB11,&quot;&quot;))</f><v></v></c><c r="JU11" s="59" t="str"><f aca="false">IF(ISNUMBER(HY11),HY11,IF(ISNUMBER(GC11),GC11,&quot;&quot;))</f><v></v></c><c r="JV11" s="59" t="str"><f aca="false">IF(ISNUMBER(HZ11),HZ11,IF(ISNUMBER(GD11),GD11,&quot;&quot;))</f><v></v></c><c r="JW11" s="59" t="str"><f aca="false">IF(ISNUMBER(IA11),IA11,IF(ISNUMBER(GE11),GE11,&quot;&quot;))</f><v></v></c><c r="JX11" s="59" t="str"><f aca="false">IF(ISNUMBER(IB11),IB11,IF(ISNUMBER(GF11),GF11,&quot;&quot;))</f><v></v></c><c r="JY11" s="59" t="str"><f aca="false">IF(ISNUMBER(IC11),IC11,IF(ISNUMBER(GG11),GG11,&quot;&quot;))</f><v></v></c><c r="JZ11" s="59" t="str"><f aca="false">IF(ISNUMBER(ID11),ID11,IF(ISNUMBER(GH11),GH11,&quot;&quot;))</f><v></v></c><c r="KA11" s="59" t="str"><f aca="false">IF(ISNUMBER(IE11),IE11,IF(ISNUMBER(GI11),GI11,&quot;&quot;))</f><v></v></c><c r="KB11" s="59" t="str"><f aca="false">IF(ISNUMBER(IF11),IF11,IF(ISNUMBER(GJ11),GJ11,&quot;&quot;))</f><v></v></c><c r="KC11" s="59" t="str"><f aca="false">IF(ISNUMBER(IG11),IG11,IF(ISNUMBER(GK11),GK11,&quot;&quot;))</f><v></v></c><c r="KD11" s="61" t="str"><f aca="false">IF(ISNUMBER(IH11),IH11,IF(ISNUMBER(GL11),GL11,&quot;&quot;))</f><v></v></c><c r="KE11" s="52" t="str"><f aca="false">IF(AND(ISNUMBER(II11),ISNUMBER(CU11)),II11-CU11,&quot;&quot;)</f><v></v></c><c r="KF11" s="38" t="str"><f aca="false">IF(AND(ISNUMBER(IJ11),ISNUMBER(CV11)),IJ11-CV11,&quot;&quot;)</f><v></v></c><c r="KG11" s="38" t="str"><f aca="false">IF(AND(ISNUMBER(IK11),ISNUMBER(CW11)),IK11-CW11,&quot;&quot;)</f><v></v></c><c r="KH11" s="38" t="str"><f aca="false">IF(AND(ISNUMBER(IL11),ISNUMBER(CX11)),IL11-CX11,&quot;&quot;)</f><v></v></c><c r="KI11" s="38" t="str"><f aca="false">IF(AND(ISNUMBER(IM11),ISNUMBER(CY11)),IM11-CY11,&quot;&quot;)</f><v></v></c><c r="KJ11" s="38" t="str"><f aca="false">IF(AND(ISNUMBER(IN11),ISNUMBER(CZ11)),IN11-CZ11,&quot;&quot;)</f><v></v></c><c r="KK11" s="38" t="str"><f aca="false">IF(AND(ISNUMBER(IO11),ISNUMBER(DA11)),IO11-DA11,&quot;&quot;)</f><v></v></c><c r="KL11" s="38" t="str"><f aca="false">IF(AND(ISNUMBER(IP11),ISNUMBER(DB11)),IP11-DB11,&quot;&quot;)</f><v></v></c><c r="KM11" s="38" t="str"><f aca="false">IF(AND(ISNUMBER(IQ11),ISNUMBER(DC11)),IQ11-DC11,&quot;&quot;)</f><v></v></c><c r="KN11" s="38" t="str"><f aca="false">IF(AND(ISNUMBER(IR11),ISNUMBER(DD11)),IR11-DD11,&quot;&quot;)</f><v></v></c><c r="KO11" s="38" t="str"><f aca="false">IF(AND(ISNUMBER(IS11),ISNUMBER(DE11)),IS11-DE11,&quot;&quot;)</f><v></v></c><c r="KP11" s="38" t="str"><f aca="false">IF(AND(ISNUMBER(IT11),ISNUMBER(DF11)),IT11-DF11,&quot;&quot;)</f><v></v></c><c r="KQ11" s="38" t="str"><f aca="false">IF(AND(ISNUMBER(IU11),ISNUMBER(DG11)),IU11-DG11,&quot;&quot;)</f><v></v></c><c r="KR11" s="38" t="str"><f aca="false">IF(AND(ISNUMBER(IV11),ISNUMBER(DH11)),IV11-DH11,&quot;&quot;)</f><v></v></c><c r="KS11" s="38" t="str"><f aca="false">IF(AND(ISNUMBER(IW11),ISNUMBER(DI11)),IW11-DI11,&quot;&quot;)</f><v></v></c><c r="KT11" s="38" t="str"><f aca="false">IF(AND(ISNUMBER(IX11),ISNUMBER(DJ11)),IX11-DJ11,&quot;&quot;)</f><v></v></c><c r="KU11" s="38" t="str"><f aca="false">IF(AND(ISNUMBER(IY11),ISNUMBER(DK11)),IY11-DK11,&quot;&quot;)</f><v></v></c><c r="KV11" s="38" t="str"><f aca="false">IF(AND(ISNUMBER(IZ11),ISNUMBER(DL11)),IZ11-DL11,&quot;&quot;)</f><v></v></c><c r="KW11" s="38" t="str"><f aca="false">IF(AND(ISNUMBER(JA11),ISNUMBER(DM11)),JA11-DM11,&quot;&quot;)</f><v></v></c><c r="KX11" s="38" t="str"><f aca="false">IF(AND(ISNUMBER(JB11),ISNUMBER(DN11)),JB11-DN11,&quot;&quot;)</f><v></v></c><c r="KY11" s="38" t="str"><f aca="false">IF(AND(ISNUMBER(JC11),ISNUMBER(DO11)),JC11-DO11,&quot;&quot;)</f><v></v></c><c r="KZ11" s="38" t="str"><f aca="false">IF(AND(ISNUMBER(JD11),ISNUMBER(DP11)),JD11-DP11,&quot;&quot;)</f><v></v></c><c r="LA11" s="38" t="str"><f aca="false">IF(AND(ISNUMBER(JE11),ISNUMBER(DQ11)),JE11-DQ11,&quot;&quot;)</f><v></v></c><c r="LB11" s="38" t="str"><f aca="false">IF(AND(ISNUMBER(JF11),ISNUMBER(DR11)),JF11-DR11,&quot;&quot;)</f><v></v></c><c r="LC11" s="38" t="str"><f aca="false">IF(AND(ISNUMBER(JG11),ISNUMBER(DS11)),JG11-DS11,&quot;&quot;)</f><v></v></c><c r="LD11" s="38" t="str"><f aca="false">IF(AND(ISNUMBER(JH11),ISNUMBER(DT11)),JH11-DT11,&quot;&quot;)</f><v></v></c><c r="LE11" s="38" t="str"><f aca="false">IF(AND(ISNUMBER(JI11),ISNUMBER(DU11)),JI11-DU11,&quot;&quot;)</f><v></v></c><c r="LF11" s="38" t="str"><f aca="false">IF(AND(ISNUMBER(JJ11),ISNUMBER(DV11)),JJ11-DV11,&quot;&quot;)</f><v></v></c><c r="LG11" s="38" t="str"><f aca="false">IF(AND(ISNUMBER(JK11),ISNUMBER(DW11)),JK11-DW11,&quot;&quot;)</f><v></v></c><c r="LH11" s="38" t="str"><f aca="false">IF(AND(ISNUMBER(JL11),ISNUMBER(DX11)),JL11-DX11,&quot;&quot;)</f><v></v></c><c r="LI11" s="38" t="str"><f aca="false">IF(AND(ISNUMBER(JM11),ISNUMBER(DY11)),JM11-DY11,&quot;&quot;)</f><v></v></c><c r="LJ11" s="38" t="str"><f aca="false">IF(AND(ISNUMBER(JN11),ISNUMBER(DZ11)),JN11-DZ11,&quot;&quot;)</f><v></v></c><c r="LK11" s="38" t="str"><f aca="false">IF(AND(ISNUMBER(JO11),ISNUMBER(EA11)),JO11-EA11,&quot;&quot;)</f><v></v></c><c r="LL11" s="38" t="str"><f aca="false">IF(AND(ISNUMBER(JP11),ISNUMBER(EB11)),JP11-EB11,&quot;&quot;)</f><v></v></c><c r="LM11" s="38" t="str"><f aca="false">IF(AND(ISNUMBER(JQ11),ISNUMBER(EC11)),JQ11-EC11,&quot;&quot;)</f><v></v></c><c r="LN11" s="38" t="str"><f aca="false">IF(AND(ISNUMBER(JR11),ISNUMBER(ED11)),JR11-ED11,&quot;&quot;)</f><v></v></c><c r="LO11" s="38" t="str"><f aca="false">IF(AND(ISNUMBER(JS11),ISNUMBER(EE11)),JS11-EE11,&quot;&quot;)</f><v></v></c><c r="LP11" s="38" t="str"><f aca="false">IF(AND(ISNUMBER(JT11),ISNUMBER(EF11)),JT11-EF11,&quot;&quot;)</f><v></v></c><c r="LQ11" s="38" t="str"><f aca="false">IF(AND(ISNUMBER(JU11),ISNUMBER(EG11)),JU11-EG11,&quot;&quot;)</f><v></v></c><c r="LR11" s="38" t="str"><f aca="false">IF(AND(ISNUMBER(JV11),ISNUMBER(EH11)),JV11-EH11,&quot;&quot;)</f><v></v></c><c r="LS11" s="38" t="str"><f aca="false">IF(AND(ISNUMBER(JW11),ISNUMBER(EI11)),JW11-EI11,&quot;&quot;)</f><v></v></c><c r="LT11" s="38" t="str"><f aca="false">IF(AND(ISNUMBER(JX11),ISNUMBER(EJ11)),JX11-EJ11,&quot;&quot;)</f><v></v></c><c r="LU11" s="38" t="str"><f aca="false">IF(AND(ISNUMBER(JY11),ISNUMBER(EK11)),JY11-EK11,&quot;&quot;)</f><v></v></c><c r="LV11" s="38" t="str"><f aca="false">IF(AND(ISNUMBER(JZ11),ISNUMBER(EL11)),JZ11-EL11,&quot;&quot;)</f><v></v></c><c r="LW11" s="38" t="str"><f aca="false">IF(AND(ISNUMBER(KA11),ISNUMBER(EM11)),KA11-EM11,&quot;&quot;)</f><v></v></c><c r="LX11" s="38" t="str"><f aca="false">IF(AND(ISNUMBER(KB11),ISNUMBER(EN11)),KB11-EN11,&quot;&quot;)</f><v></v></c><c r="LY11" s="38" t="str"><f aca="false">IF(AND(ISNUMBER(KC11),ISNUMBER(EO11)),KC11-EO11,&quot;&quot;)</f><v></v></c><c r="LZ11" s="38" t="str"><f aca="false">IF(AND(ISNUMBER(KD11),ISNUMBER(EP11)),KD11-EP11,&quot;&quot;)</f><v></v></c><c r="MA11" s="38" t="str"><f aca="false">IF(AND(ISNUMBER(HT11),ISNUMBER(FX11)),HT11-FX11,&quot;&quot;)</f><v></v></c><c r="MB11" s="38" t="str"><f aca="false">IF(AND(ISNUMBER(HU11),ISNUMBER(FY11)),HU11-FY11,&quot;&quot;)</f><v></v></c><c r="MC11" s="38" t="str"><f aca="false">IF(AND(ISNUMBER(HY11),ISNUMBER(GC11)),HY11-GC11,&quot;&quot;)</f><v></v></c><c r="MD11" s="38" t="n"><f aca="false">HZ11-GD11</f><v>0</v></c></row><row collapsed="false" customFormat="false" customHeight="true" hidden="false" ht="26.25" outlineLevel="0" r="12"><c r="A12" s="35" t="n"><v>41339</v></c><c r="B12" s="36" t="s"><v>356</v></c><c r="C12" s="36" t="s"><v>357</v></c><c r="D12" s="37" t="s"><v>339</v></c><c r="E12" s="38" t="n"><v>71</v></c><c r="F12" s="39" t="n"><v>15292</v></c><c r="G12" s="38" t="s"><v>340</v></c><c r="H12" s="38" t="s"><v>358</v></c><c r="I12" s="38" t="n"><v>1836234</v></c><c r="K12" s="40"/><c r="L12" s="41"/><c r="M12" s="41"/><c r="N12" s="41"/><c r="O12" s="41"/><c r="P12" s="42" t="n"><v>-0.5</v></c><c r="Q12" s="38" t="n"><v>-0.44</v></c><c r="R12" s="66" t="s"><v>334</v></c><c r="S12" s="44" t="n"><v>41316</v></c><c r="T12" s="45" t="n"><v>0.75</v></c><c r="U12" s="45" t="n"><v>1.75</v></c><c r="V12" s="38" t="n"><v>35</v></c><c r="W12" s="38" t="n"><v>50</v></c><c r="X12" s="38" t="n"><v>13</v></c><c r="Y12" s="38" t="n"><v>696</v></c><c r="Z12" s="38" t="n"><v>24.2</v></c><c r="AC12" s="38" t="n"><v>3.33</v></c><c r="AD12" s="38" t="n"><v>43.05</v></c><c r="AE12" s="38" t="n"><v>176</v></c><c r="AF12" s="38" t="n"><v>43.72</v></c><c r="AG12" s="38" t="n"><v>86</v></c><c r="AH12" s="38" t="n"><v>0</v></c><c r="AI12" s="38" t="n"><f aca="false">IF(AND(ISNUMBER(SK),SK&gt;0),1,0)</f><v>0</v></c><c r="AK12" s="46" t="n"><v>41541</v></c><c r="AL12" s="47" t="n"><v>40</v></c><c r="AM12" s="45" t="n"><v>0.5</v></c><c r="AN12" s="45" t="n"><v>0.75</v></c><c r="AO12" s="38" t="n"><v>37</v></c><c r="AP12" s="38" t="n"><v>30</v></c><c r="AQ12" s="38" t="n"><v>16</v></c><c r="AR12" s="38" t="n"><v>584</v></c><c r="AS12" s="38" t="n"><v>911</v></c><c r="AT12" s="38" t="n"><v>24.25</v></c><c r="AU12" s="38" t="n"><v>3.49</v></c><c r="AV12" s="38" t="n"><v>41.93</v></c><c r="AW12" s="38" t="n"><v>133</v></c><c r="AX12" s="38" t="n"><v>42.67</v></c><c r="AY12" s="38" t="n"><v>43</v></c><c r="AZ12" s="38" t="n"><f aca="false">IF(ISNUMBER(AM12),AM12+0.5*AN12,&quot;&quot;)</f><v>0.875</v></c><c r="BA12" s="38" t="n"><f aca="false">IF(ISNUMBER(AZ12),IF(ISNUMBER(Q12),AZ12-Q12,&quot;MISSING&quot;),&quot;&quot;)</f><v>1.315</v></c><c r="BB12" s="38" t="n"><f aca="false">IF(AND(ISNUMBER(AR12),ISNUMBER(Y12)),AR12-Y12,IF(ISNUMBER(AR12),&quot;MISSING&quot;,&quot;&quot;))</f><v>-112</v></c><c r="BC12" s="71" t="n"><v>41696</v></c><c r="BR12" s="38" t="str"><f aca="false">IF(ISNUMBER(BE12),BE12+0.5*BF12,&quot;&quot;)</f><v></v></c><c r="BS12" s="38" t="str"><f aca="false">IF(ISNUMBER(BR12),IF(ISNUMBER($Q12),BR12-$Q12,&quot;MISSING&quot;),&quot;&quot;)</f><v></v></c><c r="BT12" s="38" t="str"><f aca="false">IF(AND(ISNUMBER(BJ12),ISNUMBER($Y12)),BJ12-$Y12,IF(ISNUMBER(BJ12),&quot;MISSING&quot;,&quot;&quot;))</f><v></v></c><c r="BU12" s="38" t="n"><f aca="false">IF(AND(ISBLANK($AM12),ISBLANK($BE12)),0,1)</f><v>1</v></c><c r="BV12" s="38" t="n"><f aca="false">IF(AND(ISNUMBER($AM12),ISNUMBER($BE12)),1,0)</f><v>0</v></c><c r="BW12" s="38" t="str"><f aca="false">IF(BV12,SE_PREOP,&quot;&quot;)</f><v></v></c><c r="BX12" s="38" t="str"><f aca="false">IF(FU_6_AND_12,SE_6,&quot;&quot;)</f><v></v></c><c r="BY12" s="38" t="str"><f aca="false">IF(FU_6_AND_12,SE_12,&quot;&quot;)</f><v></v></c><c r="BZ12" s="49" t="n"><f aca="false">IF(AND(ISNUMBER(BC12),ISNUMBER(BE12)),BC12-A12,IF(ISNUMBER(AK12),AK12-A12,0))</f><v>202</v></c><c r="CA12" s="50" t="n"><f aca="false">IF(BZ12&gt;0,BZ12/30,&quot;&quot;)</f><v>6.73333333333333</v></c><c r="CB12" s="38" t="str"><f aca="false">IF(AND(ISNUMBER(AZ12),ISNUMBER(BR12)),(BR12-AZ12),&quot;&quot;)</f><v></v></c><c r="CC12" s="38" t="n"><f aca="false">IF(AND(ISNUMBER(AX12), ISNUMBER(AD12)), AVERAGE(AX12,AV12)-AVERAGE(AD12,AF12),&quot;&quot;)</f><v>-1.085</v></c><c r="CD12" s="38" t="str"><f aca="false">IF(AND(ISNUMBER(BN12), ISNUMBER(AD12)), AVERAGE(BN12,BP12)-AVERAGE(AD12,AF12),&quot;&quot;)</f><v></v></c><c r="CE12" s="38" t="n"><f aca="false">IF(ISNUMBER(CD12),CD12,IF(ISNUMBER(CC12),CC12,&quot;&quot;))</f><v>-1.085</v></c><c r="CF12" s="38" t="n"><f aca="false">IF(AND(ISNUMBER(SPH_PREOP),ISNUMBER(SE_LAST_)),SPH_PREOP+CYL_PREOP/2,&quot;&quot;)</f><v>1.625</v></c><c r="CG12" s="38" t="n"><f aca="false">IF(ISNUMBER(SE_12),SE_12,IF(ISNUMBER(SE_6),SE_6,&quot;&quot;))</f><v>0.875</v></c><c r="CH12" s="51" t="n"><f aca="false">IF(AND(ISNUMBER(SE_LAST_),ISNUMBER(REF_TARGET)),SE_LAST_-REF_TARGET,&quot;&quot;)</f><v>1.315</v></c><c r="CI12" s="52" t="n"><f aca="false">IF(ISNUMBER(Y12),IF(ISNUMBER(BJ12),BJ12-Y12,IF(ISNUMBER(AR12),AR12-Y12,&quot;&quot;)),&quot;&quot;)</f><v>-112</v></c><c r="CJ12" s="38" t="n"><f aca="false">IF(ISNUMBER(Z12),IF(ISNUMBER(AT12),AT12-Z12,IF(ISNUMBER(BL12),BL12-Z12,&quot;&quot;)),&quot;&quot;)</f><v>0.0500000000000007</v></c><c r="CK12" s="53" t="n"><f aca="false">IF(ISNUMBER(LAST_SE_ERROR),REF_TARGET,&quot;&quot;)</f><v>-0.44</v></c><c r="CL12" s="53" t="n"><f aca="false">IF(AND(OR(ISNUMBER(BH12),ISNUMBER(AP12)),ISNUMBER(W12)),-LOG(20/W12)--LOG(20/IF(ISNUMBER(BH12),BH12,AP12)),&quot;&quot;)</f><v>0.221848749616356</v></c><c r="CM12" s="54" t="n"><f aca="false">IF(ISNUMBER(BF12),BF12,IF(ISNUMBER(AN12),AN12,&quot;&quot;))</f><v>0.75</v></c><c r="CN12" s="54" t="n"><f aca="false">IF(AND(ISNUMBER(CM12),ISNUMBER(U12)),CM12-U12,&quot;&quot;)</f><v>-1</v></c><c r="CO12" s="55" t="n"><f aca="false">IF(ISNUMBER(BCVA_12),BCVA_12,IF(ISNUMBER(BCVA_6),BCVA_6,&quot;&quot;))</f><v>30</v></c><c r="CP12" s="55" t="n"><f aca="false">IF(ISNUMBER(CO12),PREOP_BCVA,&quot;&quot;)</f><v>50</v></c><c r="CQ12" s="56" t="n"><f aca="false">IF(AND(REF_TARGET&lt;=0,REF_TARGET&gt;-1),IF(ISNUMBER(UDVA_12),UDVA_12,IF(ISNUMBER(UDVA_6),UDVA_6,&quot;&quot;)),&quot;&quot;)</f><v>40</v></c><c r="CR12" s="53" t="n"><f aca="false">IF(ISNUMBER(PREOP_PENTACAM_RV),IF(ISNUMBER(SPH_6),IF(ISNUMBER($EQ12),0,1),&quot;&quot;),&quot;&quot;)</f><v>1</v></c><c r="CS12" s="53" t="str"><f aca="false">IF(ISNUMBER(PREOP_PENTACAM_RV),IF(ISNUMBER(SPH_12),IF(ISNUMBER($GM12),0,1),&quot;&quot;),&quot;&quot;)</f><v></v></c><c r="CT12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12" s="0" t="n"><v>7.98</v></c><c r="CV12" s="38" t="n"><v>7.89</v></c><c r="CW12" s="38" t="n"><v>32.8</v></c><c r="CX12" s="38" t="n"><v>-0.5</v></c><c r="CY12" s="38" t="n"><v>-0.02</v></c><c r="CZ12" s="38" t="n"><v>0.47</v></c><c r="DA12" s="38" t="n"><v>2.51</v></c><c r="DB12" s="38" t="n"><v>3.23</v></c><c r="DC12" s="38" t="n"><v>721</v></c><c r="DD12" s="38" t="n"><v>724</v></c><c r="DE12" s="38" t="n"><v>779</v></c><c r="DF12" s="38" t="n"><v>632</v></c><c r="DG12" s="38" t="n"><v>713</v></c><c r="DH12" s="38" t="n"><v>748</v></c><c r="DI12" s="38" t="n"><v>629</v></c><c r="DJ12" s="38" t="n"><v>0.14</v></c><c r="DK12" s="38" t="n"><v>-3.19</v></c><c r="DL12" s="38" t="n"><v>7.99</v></c><c r="DM12" s="38" t="n"><v>7.89</v></c><c r="DN12" s="38" t="n"><v>7.83</v></c><c r="DO12" s="38" t="n"><v>8</v></c><c r="DP12" s="38" t="n"><v>8.46</v></c><c r="DQ12" s="38" t="n"><v>8.87</v></c><c r="DR12" s="38" t="n"><v>0</v></c><c r="DS12" s="38" t="n"><v>0.3</v></c><c r="DT12" s="38" t="n"><v>8.07</v></c><c r="DU12" s="38" t="n"><v>7.18</v></c><c r="DV12" s="38" t="n"><v>6.7</v></c><c r="DW12" s="38" t="n"><v>6.67</v></c><c r="DX12" s="38" t="n"><v>6.87</v></c><c r="DY12" s="38" t="n"><v>7.2</v></c><c r="DZ12" s="38" t="n"><v>0</v></c><c r="EA12" s="58" t="n"><v>0.3</v></c><c r="EB12" s="59" t="n"><v>42.3</v></c><c r="EC12" s="59" t="n"><v>42.8</v></c><c r="ED12" s="59" t="n"><v>42.5</v></c><c r="EE12" s="59" t="n"><v>32.8</v></c><c r="EF12" s="59" t="n"><v>0.5</v></c><c r="EG12" s="59" t="n"><v>-5</v></c><c r="EH12" s="59" t="n"><v>-5.5</v></c><c r="EI12" s="59" t="n"><v>-5.2</v></c><c r="EJ12" s="59" t="n"><v>97.2</v></c><c r="EK12" s="59" t="n"><v>0.5</v></c><c r="EL12" s="59" t="n"><v>5.1</v></c><c r="EM12" s="59" t="n"><v>14.2</v></c><c r="EN12" s="59" t="n"><v>29.2</v></c><c r="EO12" s="59" t="n"><v>68</v></c><c r="EP12" s="60" t="n"><v>12</v></c><c r="II12" s="52" t="str"><f aca="false">IF(ISNUMBER(GM12),GM12,IF(ISNUMBER(EQ12),EQ12,&quot;&quot;))</f><v></v></c><c r="IJ12" s="38" t="str"><f aca="false">IF(ISNUMBER(GN12),GN12,IF(ISNUMBER(ER12),ER12,&quot;&quot;))</f><v></v></c><c r="IK12" s="38" t="str"><f aca="false">IF(ISNUMBER(GO12),GO12,IF(ISNUMBER(ES12),ES12,&quot;&quot;))</f><v></v></c><c r="IL12" s="38" t="str"><f aca="false">IF(ISNUMBER(GP12),GP12,IF(ISNUMBER(ET12),ET12,&quot;&quot;))</f><v></v></c><c r="IM12" s="38" t="str"><f aca="false">IF(ISNUMBER(GQ12),GQ12,IF(ISNUMBER(EU12),EU12,&quot;&quot;))</f><v></v></c><c r="IN12" s="38" t="str"><f aca="false">IF(ISNUMBER(GR12),GR12,IF(ISNUMBER(EV12),EV12,&quot;&quot;))</f><v></v></c><c r="IO12" s="38" t="str"><f aca="false">IF(ISNUMBER(GS12),GS12,IF(ISNUMBER(EW12),EW12,&quot;&quot;))</f><v></v></c><c r="IP12" s="38" t="str"><f aca="false">IF(ISNUMBER(GT12),GT12,IF(ISNUMBER(EX12),EX12,&quot;&quot;))</f><v></v></c><c r="IQ12" s="38" t="str"><f aca="false">IF(ISNUMBER(GU12),GU12,IF(ISNUMBER(EY12),EY12,&quot;&quot;))</f><v></v></c><c r="IR12" s="38" t="str"><f aca="false">IF(ISNUMBER(GV12),GV12,IF(ISNUMBER(EZ12),EZ12,&quot;&quot;))</f><v></v></c><c r="IS12" s="38" t="str"><f aca="false">IF(ISNUMBER(GW12),GW12,IF(ISNUMBER(FA12),FA12,&quot;&quot;))</f><v></v></c><c r="IT12" s="38" t="str"><f aca="false">IF(ISNUMBER(GX12),GX12,IF(ISNUMBER(FB12),FB12,&quot;&quot;))</f><v></v></c><c r="IU12" s="38" t="str"><f aca="false">IF(ISNUMBER(GY12),GY12,IF(ISNUMBER(FC12),FC12,&quot;&quot;))</f><v></v></c><c r="IV12" s="38" t="str"><f aca="false">IF(ISNUMBER(GZ12),GZ12,IF(ISNUMBER(FD12),FD12,&quot;&quot;))</f><v></v></c><c r="IW12" s="38" t="str"><f aca="false">IF(ISNUMBER(HA12),HA12,IF(ISNUMBER(FE12),FE12,&quot;&quot;))</f><v></v></c><c r="IX12" s="38" t="str"><f aca="false">IF(ISNUMBER(HB12),HB12,IF(ISNUMBER(FF12),FF12,&quot;&quot;))</f><v></v></c><c r="IY12" s="38" t="str"><f aca="false">IF(ISNUMBER(HC12),HC12,IF(ISNUMBER(FG12),FG12,&quot;&quot;))</f><v></v></c><c r="IZ12" s="38" t="str"><f aca="false">IF(ISNUMBER(HD12),HD12,IF(ISNUMBER(FH12),FH12,&quot;&quot;))</f><v></v></c><c r="JA12" s="38" t="str"><f aca="false">IF(ISNUMBER(HE12),HE12,IF(ISNUMBER(FI12),FI12,&quot;&quot;))</f><v></v></c><c r="JB12" s="38" t="str"><f aca="false">IF(ISNUMBER(HF12),HF12,IF(ISNUMBER(FJ12),FJ12,&quot;&quot;))</f><v></v></c><c r="JC12" s="38" t="str"><f aca="false">IF(ISNUMBER(HG12),HG12,IF(ISNUMBER(FK12),FK12,&quot;&quot;))</f><v></v></c><c r="JD12" s="38" t="str"><f aca="false">IF(ISNUMBER(HH12),HH12,IF(ISNUMBER(FL12),FL12,&quot;&quot;))</f><v></v></c><c r="JE12" s="38" t="str"><f aca="false">IF(ISNUMBER(HI12),HI12,IF(ISNUMBER(FM12),FM12,&quot;&quot;))</f><v></v></c><c r="JF12" s="38" t="str"><f aca="false">IF(ISNUMBER(HJ12),HJ12,IF(ISNUMBER(FN12),FN12,&quot;&quot;))</f><v></v></c><c r="JG12" s="38" t="str"><f aca="false">IF(ISNUMBER(HK12),HK12,IF(ISNUMBER(FO12),FO12,&quot;&quot;))</f><v></v></c><c r="JH12" s="38" t="str"><f aca="false">IF(ISNUMBER(HL12),HL12,IF(ISNUMBER(FP12),FP12,&quot;&quot;))</f><v></v></c><c r="JI12" s="38" t="str"><f aca="false">IF(ISNUMBER(HM12),HM12,IF(ISNUMBER(FQ12),FQ12,&quot;&quot;))</f><v></v></c><c r="JJ12" s="38" t="str"><f aca="false">IF(ISNUMBER(HN12),HN12,IF(ISNUMBER(FR12),FR12,&quot;&quot;))</f><v></v></c><c r="JK12" s="38" t="str"><f aca="false">IF(ISNUMBER(HO12),HO12,IF(ISNUMBER(FS12),FS12,&quot;&quot;))</f><v></v></c><c r="JL12" s="38" t="str"><f aca="false">IF(ISNUMBER(HP12),HP12,IF(ISNUMBER(FT12),FT12,&quot;&quot;))</f><v></v></c><c r="JM12" s="38" t="str"><f aca="false">IF(ISNUMBER(HQ12),HQ12,IF(ISNUMBER(FU12),FU12,&quot;&quot;))</f><v></v></c><c r="JN12" s="51" t="str"><f aca="false">IF(ISNUMBER(HR12),HR12,IF(ISNUMBER(FV12),FV12,&quot;&quot;))</f><v></v></c><c r="JO12" s="59" t="str"><f aca="false">IF(ISNUMBER(HS12),HS12,IF(ISNUMBER(FW12),FW12,&quot;&quot;))</f><v></v></c><c r="JP12" s="59" t="str"><f aca="false">IF(ISNUMBER(HT12),HT12,IF(ISNUMBER(FX12),FX12,&quot;&quot;))</f><v></v></c><c r="JQ12" s="59" t="str"><f aca="false">IF(ISNUMBER(HU12),HU12,IF(ISNUMBER(FY12),FY12,&quot;&quot;))</f><v></v></c><c r="JR12" s="59" t="str"><f aca="false">IF(ISNUMBER(HV12),HV12,IF(ISNUMBER(FZ12),FZ12,&quot;&quot;))</f><v></v></c><c r="JS12" s="59" t="str"><f aca="false">IF(ISNUMBER(HW12),HW12,IF(ISNUMBER(GA12),GA12,&quot;&quot;))</f><v></v></c><c r="JT12" s="59" t="str"><f aca="false">IF(ISNUMBER(HX12),HX12,IF(ISNUMBER(GB12),GB12,&quot;&quot;))</f><v></v></c><c r="JU12" s="59" t="str"><f aca="false">IF(ISNUMBER(HY12),HY12,IF(ISNUMBER(GC12),GC12,&quot;&quot;))</f><v></v></c><c r="JV12" s="59" t="str"><f aca="false">IF(ISNUMBER(HZ12),HZ12,IF(ISNUMBER(GD12),GD12,&quot;&quot;))</f><v></v></c><c r="JW12" s="59" t="str"><f aca="false">IF(ISNUMBER(IA12),IA12,IF(ISNUMBER(GE12),GE12,&quot;&quot;))</f><v></v></c><c r="JX12" s="59" t="str"><f aca="false">IF(ISNUMBER(IB12),IB12,IF(ISNUMBER(GF12),GF12,&quot;&quot;))</f><v></v></c><c r="JY12" s="59" t="str"><f aca="false">IF(ISNUMBER(IC12),IC12,IF(ISNUMBER(GG12),GG12,&quot;&quot;))</f><v></v></c><c r="JZ12" s="59" t="str"><f aca="false">IF(ISNUMBER(ID12),ID12,IF(ISNUMBER(GH12),GH12,&quot;&quot;))</f><v></v></c><c r="KA12" s="59" t="str"><f aca="false">IF(ISNUMBER(IE12),IE12,IF(ISNUMBER(GI12),GI12,&quot;&quot;))</f><v></v></c><c r="KB12" s="59" t="str"><f aca="false">IF(ISNUMBER(IF12),IF12,IF(ISNUMBER(GJ12),GJ12,&quot;&quot;))</f><v></v></c><c r="KC12" s="59" t="str"><f aca="false">IF(ISNUMBER(IG12),IG12,IF(ISNUMBER(GK12),GK12,&quot;&quot;))</f><v></v></c><c r="KD12" s="61" t="str"><f aca="false">IF(ISNUMBER(IH12),IH12,IF(ISNUMBER(GL12),GL12,&quot;&quot;))</f><v></v></c><c r="KE12" s="52" t="str"><f aca="false">IF(AND(ISNUMBER(II12),ISNUMBER(CU12)),II12-CU12,&quot;&quot;)</f><v></v></c><c r="KF12" s="38" t="str"><f aca="false">IF(AND(ISNUMBER(IJ12),ISNUMBER(CV12)),IJ12-CV12,&quot;&quot;)</f><v></v></c><c r="KG12" s="38" t="str"><f aca="false">IF(AND(ISNUMBER(IK12),ISNUMBER(CW12)),IK12-CW12,&quot;&quot;)</f><v></v></c><c r="KH12" s="38" t="str"><f aca="false">IF(AND(ISNUMBER(IL12),ISNUMBER(CX12)),IL12-CX12,&quot;&quot;)</f><v></v></c><c r="KI12" s="38" t="str"><f aca="false">IF(AND(ISNUMBER(IM12),ISNUMBER(CY12)),IM12-CY12,&quot;&quot;)</f><v></v></c><c r="KJ12" s="38" t="str"><f aca="false">IF(AND(ISNUMBER(IN12),ISNUMBER(CZ12)),IN12-CZ12,&quot;&quot;)</f><v></v></c><c r="KK12" s="38" t="str"><f aca="false">IF(AND(ISNUMBER(IO12),ISNUMBER(DA12)),IO12-DA12,&quot;&quot;)</f><v></v></c><c r="KL12" s="38" t="str"><f aca="false">IF(AND(ISNUMBER(IP12),ISNUMBER(DB12)),IP12-DB12,&quot;&quot;)</f><v></v></c><c r="KM12" s="38" t="str"><f aca="false">IF(AND(ISNUMBER(IQ12),ISNUMBER(DC12)),IQ12-DC12,&quot;&quot;)</f><v></v></c><c r="KN12" s="38" t="str"><f aca="false">IF(AND(ISNUMBER(IR12),ISNUMBER(DD12)),IR12-DD12,&quot;&quot;)</f><v></v></c><c r="KO12" s="38" t="str"><f aca="false">IF(AND(ISNUMBER(IS12),ISNUMBER(DE12)),IS12-DE12,&quot;&quot;)</f><v></v></c><c r="KP12" s="38" t="str"><f aca="false">IF(AND(ISNUMBER(IT12),ISNUMBER(DF12)),IT12-DF12,&quot;&quot;)</f><v></v></c><c r="KQ12" s="38" t="str"><f aca="false">IF(AND(ISNUMBER(IU12),ISNUMBER(DG12)),IU12-DG12,&quot;&quot;)</f><v></v></c><c r="KR12" s="38" t="str"><f aca="false">IF(AND(ISNUMBER(IV12),ISNUMBER(DH12)),IV12-DH12,&quot;&quot;)</f><v></v></c><c r="KS12" s="38" t="str"><f aca="false">IF(AND(ISNUMBER(IW12),ISNUMBER(DI12)),IW12-DI12,&quot;&quot;)</f><v></v></c><c r="KT12" s="38" t="str"><f aca="false">IF(AND(ISNUMBER(IX12),ISNUMBER(DJ12)),IX12-DJ12,&quot;&quot;)</f><v></v></c><c r="KU12" s="38" t="str"><f aca="false">IF(AND(ISNUMBER(IY12),ISNUMBER(DK12)),IY12-DK12,&quot;&quot;)</f><v></v></c><c r="KV12" s="38" t="str"><f aca="false">IF(AND(ISNUMBER(IZ12),ISNUMBER(DL12)),IZ12-DL12,&quot;&quot;)</f><v></v></c><c r="KW12" s="38" t="str"><f aca="false">IF(AND(ISNUMBER(JA12),ISNUMBER(DM12)),JA12-DM12,&quot;&quot;)</f><v></v></c><c r="KX12" s="38" t="str"><f aca="false">IF(AND(ISNUMBER(JB12),ISNUMBER(DN12)),JB12-DN12,&quot;&quot;)</f><v></v></c><c r="KY12" s="38" t="str"><f aca="false">IF(AND(ISNUMBER(JC12),ISNUMBER(DO12)),JC12-DO12,&quot;&quot;)</f><v></v></c><c r="KZ12" s="38" t="str"><f aca="false">IF(AND(ISNUMBER(JD12),ISNUMBER(DP12)),JD12-DP12,&quot;&quot;)</f><v></v></c><c r="LA12" s="38" t="str"><f aca="false">IF(AND(ISNUMBER(JE12),ISNUMBER(DQ12)),JE12-DQ12,&quot;&quot;)</f><v></v></c><c r="LB12" s="38" t="str"><f aca="false">IF(AND(ISNUMBER(JF12),ISNUMBER(DR12)),JF12-DR12,&quot;&quot;)</f><v></v></c><c r="LC12" s="38" t="str"><f aca="false">IF(AND(ISNUMBER(JG12),ISNUMBER(DS12)),JG12-DS12,&quot;&quot;)</f><v></v></c><c r="LD12" s="38" t="str"><f aca="false">IF(AND(ISNUMBER(JH12),ISNUMBER(DT12)),JH12-DT12,&quot;&quot;)</f><v></v></c><c r="LE12" s="38" t="str"><f aca="false">IF(AND(ISNUMBER(JI12),ISNUMBER(DU12)),JI12-DU12,&quot;&quot;)</f><v></v></c><c r="LF12" s="38" t="str"><f aca="false">IF(AND(ISNUMBER(JJ12),ISNUMBER(DV12)),JJ12-DV12,&quot;&quot;)</f><v></v></c><c r="LG12" s="38" t="str"><f aca="false">IF(AND(ISNUMBER(JK12),ISNUMBER(DW12)),JK12-DW12,&quot;&quot;)</f><v></v></c><c r="LH12" s="38" t="str"><f aca="false">IF(AND(ISNUMBER(JL12),ISNUMBER(DX12)),JL12-DX12,&quot;&quot;)</f><v></v></c><c r="LI12" s="38" t="str"><f aca="false">IF(AND(ISNUMBER(JM12),ISNUMBER(DY12)),JM12-DY12,&quot;&quot;)</f><v></v></c><c r="LJ12" s="38" t="str"><f aca="false">IF(AND(ISNUMBER(JN12),ISNUMBER(DZ12)),JN12-DZ12,&quot;&quot;)</f><v></v></c><c r="LK12" s="38" t="str"><f aca="false">IF(AND(ISNUMBER(JO12),ISNUMBER(EA12)),JO12-EA12,&quot;&quot;)</f><v></v></c><c r="LL12" s="38" t="str"><f aca="false">IF(AND(ISNUMBER(JP12),ISNUMBER(EB12)),JP12-EB12,&quot;&quot;)</f><v></v></c><c r="LM12" s="38" t="str"><f aca="false">IF(AND(ISNUMBER(JQ12),ISNUMBER(EC12)),JQ12-EC12,&quot;&quot;)</f><v></v></c><c r="LN12" s="38" t="str"><f aca="false">IF(AND(ISNUMBER(JR12),ISNUMBER(ED12)),JR12-ED12,&quot;&quot;)</f><v></v></c><c r="LO12" s="38" t="str"><f aca="false">IF(AND(ISNUMBER(JS12),ISNUMBER(EE12)),JS12-EE12,&quot;&quot;)</f><v></v></c><c r="LP12" s="38" t="str"><f aca="false">IF(AND(ISNUMBER(JT12),ISNUMBER(EF12)),JT12-EF12,&quot;&quot;)</f><v></v></c><c r="LQ12" s="38" t="str"><f aca="false">IF(AND(ISNUMBER(JU12),ISNUMBER(EG12)),JU12-EG12,&quot;&quot;)</f><v></v></c><c r="LR12" s="38" t="str"><f aca="false">IF(AND(ISNUMBER(JV12),ISNUMBER(EH12)),JV12-EH12,&quot;&quot;)</f><v></v></c><c r="LS12" s="38" t="str"><f aca="false">IF(AND(ISNUMBER(JW12),ISNUMBER(EI12)),JW12-EI12,&quot;&quot;)</f><v></v></c><c r="LT12" s="38" t="str"><f aca="false">IF(AND(ISNUMBER(JX12),ISNUMBER(EJ12)),JX12-EJ12,&quot;&quot;)</f><v></v></c><c r="LU12" s="38" t="str"><f aca="false">IF(AND(ISNUMBER(JY12),ISNUMBER(EK12)),JY12-EK12,&quot;&quot;)</f><v></v></c><c r="LV12" s="38" t="str"><f aca="false">IF(AND(ISNUMBER(JZ12),ISNUMBER(EL12)),JZ12-EL12,&quot;&quot;)</f><v></v></c><c r="LW12" s="38" t="str"><f aca="false">IF(AND(ISNUMBER(KA12),ISNUMBER(EM12)),KA12-EM12,&quot;&quot;)</f><v></v></c><c r="LX12" s="38" t="str"><f aca="false">IF(AND(ISNUMBER(KB12),ISNUMBER(EN12)),KB12-EN12,&quot;&quot;)</f><v></v></c><c r="LY12" s="38" t="str"><f aca="false">IF(AND(ISNUMBER(KC12),ISNUMBER(EO12)),KC12-EO12,&quot;&quot;)</f><v></v></c><c r="LZ12" s="38" t="str"><f aca="false">IF(AND(ISNUMBER(KD12),ISNUMBER(EP12)),KD12-EP12,&quot;&quot;)</f><v></v></c><c r="MA12" s="38" t="str"><f aca="false">IF(AND(ISNUMBER(HT12),ISNUMBER(FX12)),HT12-FX12,&quot;&quot;)</f><v></v></c><c r="MB12" s="38" t="str"><f aca="false">IF(AND(ISNUMBER(HU12),ISNUMBER(FY12)),HU12-FY12,&quot;&quot;)</f><v></v></c><c r="MC12" s="38" t="str"><f aca="false">IF(AND(ISNUMBER(HY12),ISNUMBER(GC12)),HY12-GC12,&quot;&quot;)</f><v></v></c><c r="MD12" s="38" t="n"><f aca="false">HZ12-GD12</f><v>0</v></c></row><row collapsed="false" customFormat="false" customHeight="true" hidden="false" ht="26.25" outlineLevel="0" r="13"><c r="A13" s="35" t="n"><v>41255</v></c><c r="B13" s="36" t="s"><v>359</v></c><c r="C13" s="36" t="s"><v>360</v></c><c r="D13" s="37" t="s"><v>331</v></c><c r="E13" s="38" t="n"><v>43</v></c><c r="F13" s="39" t="n"><v>25243</v></c><c r="G13" s="38" t="s"><v>340</v></c><c r="H13" s="38" t="s"><v>333</v></c><c r="I13" s="38" t="n"><v>1833803</v></c><c r="J13" s="34" t="s"><v>361</v></c><c r="K13" s="86"/><c r="L13" s="87"/><c r="M13" s="87"/><c r="N13" s="87"/><c r="O13" s="87"/><c r="P13" s="38" t="n"><v>-0.5</v></c><c r="Q13" s="38" t="n"><v>-0.65</v></c><c r="R13" s="38" t="s"><v>334</v></c><c r="S13" s="44" t="n"><v>41253</v></c><c r="T13" s="45" t="n"><v>0</v></c><c r="U13" s="45" t="n"><v>0</v></c><c r="W13" s="38" t="n"><v>40</v></c><c r="X13" s="38" t="n"><v>13</v></c><c r="Y13" s="38" t="n"><v>659</v></c><c r="Z13" s="38" t="n"><v>22.07</v></c><c r="AA13" s="38" t="n"><v>12</v></c><c r="AB13" s="38" t="n"><v>4.62</v></c><c r="AC13" s="38" t="n"><v>2.56</v></c><c r="AD13" s="38" t="n"><v>44.82</v></c><c r="AE13" s="38" t="n"><v>6</v></c><c r="AF13" s="38" t="n"><v>45.49</v></c><c r="AG13" s="38" t="n"><v>96</v></c><c r="AH13" s="38" t="n"><v>0</v></c><c r="AI13" s="38" t="n"><f aca="false">IF(AND(ISNUMBER(SK),SK&gt;0),1,0)</f><v>0</v></c><c r="AK13" s="46" t="n"><v>41415</v></c><c r="AL13" s="47"/><c r="AM13" s="45" t="n"><v>0.25</v></c><c r="AN13" s="45" t="n"><v>1.25</v></c><c r="AO13" s="38" t="n"><v>153</v></c><c r="AP13" s="38" t="n"><v>20</v></c><c r="AQ13" s="38" t="n"><v>13</v></c><c r="AR13" s="38" t="n"><v>582</v></c><c r="AS13" s="38" t="n"><v>1377</v></c><c r="AZ13" s="38" t="n"><f aca="false">IF(ISNUMBER(AM13),AM13+0.5*AN13,&quot;&quot;)</f><v>0.875</v></c><c r="BA13" s="38" t="n"><f aca="false">IF(ISNUMBER(AZ13),IF(ISNUMBER(Q13),AZ13-Q13,&quot;MISSING&quot;),&quot;&quot;)</f><v>1.525</v></c><c r="BB13" s="38" t="n"><f aca="false">IF(AND(ISNUMBER(AR13),ISNUMBER(Y13)),AR13-Y13,IF(ISNUMBER(AR13),&quot;MISSING&quot;,&quot;&quot;))</f><v>-77</v></c><c r="BC13" s="48" t="s"><v>336</v></c><c r="BD13" s="47" t="s"><v>350</v></c><c r="BR13" s="38" t="str"><f aca="false">IF(ISNUMBER(BE13),BE13+0.5*BF13,&quot;&quot;)</f><v></v></c><c r="BS13" s="38" t="str"><f aca="false">IF(ISNUMBER(BR13),IF(ISNUMBER($Q13),BR13-$Q13,&quot;MISSING&quot;),&quot;&quot;)</f><v></v></c><c r="BT13" s="38" t="str"><f aca="false">IF(AND(ISNUMBER(BJ13),ISNUMBER($Y13)),BJ13-$Y13,IF(ISNUMBER(BJ13),&quot;MISSING&quot;,&quot;&quot;))</f><v></v></c><c r="BU13" s="38" t="n"><f aca="false">IF(AND(ISBLANK($AM13),ISBLANK($BE13)),0,1)</f><v>1</v></c><c r="BV13" s="38" t="n"><f aca="false">IF(AND(ISNUMBER($AM13),ISNUMBER($BE13)),1,0)</f><v>0</v></c><c r="BW13" s="38" t="str"><f aca="false">IF(BV13,SE_PREOP,&quot;&quot;)</f><v></v></c><c r="BX13" s="38" t="str"><f aca="false">IF(FU_6_AND_12,SE_6,&quot;&quot;)</f><v></v></c><c r="BY13" s="38" t="str"><f aca="false">IF(FU_6_AND_12,SE_12,&quot;&quot;)</f><v></v></c><c r="BZ13" s="49" t="n"><f aca="false">IF(AND(ISNUMBER(BC13),ISNUMBER(BE13)),BC13-A13,IF(ISNUMBER(AK13),AK13-A13,0))</f><v>160</v></c><c r="CA13" s="50" t="n"><f aca="false">IF(BZ13&gt;0,BZ13/30,&quot;&quot;)</f><v>5.33333333333333</v></c><c r="CB13" s="38" t="str"><f aca="false">IF(AND(ISNUMBER(AZ13),ISNUMBER(BR13)),(BR13-AZ13),&quot;&quot;)</f><v></v></c><c r="CC13" s="38" t="str"><f aca="false">IF(AND(ISNUMBER(AX13), ISNUMBER(AD13)), AVERAGE(AX13,AV13)-AVERAGE(AD13,AF13),&quot;&quot;)</f><v></v></c><c r="CD13" s="38" t="str"><f aca="false">IF(AND(ISNUMBER(BN13), ISNUMBER(AD13)), AVERAGE(BN13,BP13)-AVERAGE(AD13,AF13),&quot;&quot;)</f><v></v></c><c r="CE13" s="38" t="str"><f aca="false">IF(ISNUMBER(CD13),CD13,IF(ISNUMBER(CC13),CC13,&quot;&quot;))</f><v></v></c><c r="CF13" s="38" t="n"><f aca="false">IF(AND(ISNUMBER(SPH_PREOP),ISNUMBER(SE_LAST_)),SPH_PREOP+CYL_PREOP/2,&quot;&quot;)</f><v>0</v></c><c r="CG13" s="38" t="n"><f aca="false">IF(ISNUMBER(SE_12),SE_12,IF(ISNUMBER(SE_6),SE_6,&quot;&quot;))</f><v>0.875</v></c><c r="CH13" s="51" t="n"><f aca="false">IF(AND(ISNUMBER(SE_LAST_),ISNUMBER(REF_TARGET)),SE_LAST_-REF_TARGET,&quot;&quot;)</f><v>1.525</v></c><c r="CI13" s="52" t="n"><f aca="false">IF(ISNUMBER(Y13),IF(ISNUMBER(BJ13),BJ13-Y13,IF(ISNUMBER(AR13),AR13-Y13,&quot;&quot;)),&quot;&quot;)</f><v>-77</v></c><c r="CJ13" s="38" t="str"><f aca="false">IF(ISNUMBER(Z13),IF(ISNUMBER(AT13),AT13-Z13,IF(ISNUMBER(BL13),BL13-Z13,&quot;&quot;)),&quot;&quot;)</f><v></v></c><c r="CK13" s="53" t="n"><f aca="false">IF(ISNUMBER(LAST_SE_ERROR),REF_TARGET,&quot;&quot;)</f><v>-0.65</v></c><c r="CL13" s="53" t="n"><f aca="false">IF(AND(OR(ISNUMBER(BH13),ISNUMBER(AP13)),ISNUMBER(W13)),-LOG(20/W13)--LOG(20/IF(ISNUMBER(BH13),BH13,AP13)),&quot;&quot;)</f><v>0.301029995663981</v></c><c r="CM13" s="54" t="n"><f aca="false">IF(ISNUMBER(BF13),BF13,IF(ISNUMBER(AN13),AN13,&quot;&quot;))</f><v>1.25</v></c><c r="CN13" s="54" t="n"><f aca="false">IF(AND(ISNUMBER(CM13),ISNUMBER(U13)),CM13-U13,&quot;&quot;)</f><v>1.25</v></c><c r="CO13" s="55" t="n"><f aca="false">IF(ISNUMBER(BCVA_12),BCVA_12,IF(ISNUMBER(BCVA_6),BCVA_6,&quot;&quot;))</f><v>20</v></c><c r="CP13" s="55" t="n"><f aca="false">IF(ISNUMBER(CO13),PREOP_BCVA,&quot;&quot;)</f><v>40</v></c><c r="CQ13" s="56" t="n"><f aca="false">IF(AND(REF_TARGET&lt;=0,REF_TARGET&gt;-1),IF(ISNUMBER(UDVA_12),UDVA_12,IF(ISNUMBER(UDVA_6),UDVA_6,&quot;&quot;)),&quot;&quot;)</f><v>0</v></c><c r="CR13" s="53" t="n"><f aca="false">IF(ISNUMBER(PREOP_PENTACAM_RV),IF(ISNUMBER(SPH_6),IF(ISNUMBER($EQ13),0,1),&quot;&quot;),&quot;&quot;)</f><v>1</v></c><c r="CS13" s="53" t="str"><f aca="false">IF(ISNUMBER(PREOP_PENTACAM_RV),IF(ISNUMBER(SPH_12),IF(ISNUMBER($GM13),0,1),&quot;&quot;),&quot;&quot;)</f><v></v></c><c r="CT13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13" s="0" t="n"><v>7.62</v></c><c r="CV13" s="38" t="n"><v>7.75</v></c><c r="CW13" s="38" t="n"><v>61</v></c><c r="CX13" s="38" t="n"><v>0.8</v></c><c r="CY13" s="38" t="n"><v>0.28</v></c><c r="CZ13" s="38" t="n"><v>0.59</v></c><c r="DA13" s="38" t="n"><v>2.18</v></c><c r="DB13" s="38" t="n"><v>2.92</v></c><c r="DC13" s="38" t="n"><v>737</v></c><c r="DD13" s="38" t="n"><v>746</v></c><c r="DE13" s="38" t="n"><v>785</v></c><c r="DF13" s="38" t="n"><v>740</v></c><c r="DG13" s="38" t="n"><v>717</v></c><c r="DH13" s="38" t="n"><v>739</v></c><c r="DI13" s="38" t="n"><v>693</v></c><c r="DJ13" s="38" t="n"><v>-1.69</v></c><c r="DK13" s="38" t="n"><v>0.15</v></c><c r="DL13" s="38" t="n"><v>7.69</v></c><c r="DM13" s="38" t="n"><v>7.63</v></c><c r="DN13" s="38" t="n"><v>7.71</v></c><c r="DO13" s="38" t="n"><v>7.93</v></c><c r="DP13" s="38" t="n"><v>8.21</v></c><c r="DQ13" s="38" t="n"><v>8.51</v></c><c r="DR13" s="38" t="n"><v>8.65</v></c><c r="DS13" s="38" t="n"><v>0.5</v></c><c r="DT13" s="38" t="n"><v>7.51</v></c><c r="DU13" s="38" t="n"><v>6.86</v></c><c r="DV13" s="38" t="n"><v>6.52</v></c><c r="DW13" s="38" t="n"><v>6.71</v></c><c r="DX13" s="38" t="n"><v>7.01</v></c><c r="DY13" s="38" t="n"><v>0</v></c><c r="DZ13" s="38" t="n"><v>0</v></c><c r="EA13" s="58" t="n"><v>0.5</v></c><c r="EB13" s="59" t="n"><v>43.5</v></c><c r="EC13" s="59" t="n"><v>44.3</v></c><c r="ED13" s="59" t="n"><v>43.9</v></c><c r="EE13" s="59" t="n"><v>61</v></c><c r="EF13" s="59" t="n"><v>0.8</v></c><c r="EG13" s="59" t="n"><v>-5.3</v></c><c r="EH13" s="59" t="n"><v>-5.8</v></c><c r="EI13" s="59" t="n"><v>-5.5</v></c><c r="EJ13" s="59" t="n"><v>40.2</v></c><c r="EK13" s="59" t="n"><v>0.5</v></c><c r="EL13" s="59" t="n"><v>5.2</v></c><c r="EM13" s="59" t="n"><v>14.7</v></c><c r="EN13" s="59" t="n"><v>30.7</v></c><c r="EO13" s="59" t="n"><v>72</v></c><c r="EP13" s="60" t="n"><v>25</v></c><c r="II13" s="52" t="str"><f aca="false">IF(ISNUMBER(GM13),GM13,IF(ISNUMBER(EQ13),EQ13,&quot;&quot;))</f><v></v></c><c r="IJ13" s="38" t="str"><f aca="false">IF(ISNUMBER(GN13),GN13,IF(ISNUMBER(ER13),ER13,&quot;&quot;))</f><v></v></c><c r="IK13" s="38" t="str"><f aca="false">IF(ISNUMBER(GO13),GO13,IF(ISNUMBER(ES13),ES13,&quot;&quot;))</f><v></v></c><c r="IL13" s="38" t="str"><f aca="false">IF(ISNUMBER(GP13),GP13,IF(ISNUMBER(ET13),ET13,&quot;&quot;))</f><v></v></c><c r="IM13" s="38" t="str"><f aca="false">IF(ISNUMBER(GQ13),GQ13,IF(ISNUMBER(EU13),EU13,&quot;&quot;))</f><v></v></c><c r="IN13" s="38" t="str"><f aca="false">IF(ISNUMBER(GR13),GR13,IF(ISNUMBER(EV13),EV13,&quot;&quot;))</f><v></v></c><c r="IO13" s="38" t="str"><f aca="false">IF(ISNUMBER(GS13),GS13,IF(ISNUMBER(EW13),EW13,&quot;&quot;))</f><v></v></c><c r="IP13" s="38" t="str"><f aca="false">IF(ISNUMBER(GT13),GT13,IF(ISNUMBER(EX13),EX13,&quot;&quot;))</f><v></v></c><c r="IQ13" s="38" t="str"><f aca="false">IF(ISNUMBER(GU13),GU13,IF(ISNUMBER(EY13),EY13,&quot;&quot;))</f><v></v></c><c r="IR13" s="38" t="str"><f aca="false">IF(ISNUMBER(GV13),GV13,IF(ISNUMBER(EZ13),EZ13,&quot;&quot;))</f><v></v></c><c r="IS13" s="38" t="str"><f aca="false">IF(ISNUMBER(GW13),GW13,IF(ISNUMBER(FA13),FA13,&quot;&quot;))</f><v></v></c><c r="IT13" s="38" t="str"><f aca="false">IF(ISNUMBER(GX13),GX13,IF(ISNUMBER(FB13),FB13,&quot;&quot;))</f><v></v></c><c r="IU13" s="38" t="str"><f aca="false">IF(ISNUMBER(GY13),GY13,IF(ISNUMBER(FC13),FC13,&quot;&quot;))</f><v></v></c><c r="IV13" s="38" t="str"><f aca="false">IF(ISNUMBER(GZ13),GZ13,IF(ISNUMBER(FD13),FD13,&quot;&quot;))</f><v></v></c><c r="IW13" s="38" t="str"><f aca="false">IF(ISNUMBER(HA13),HA13,IF(ISNUMBER(FE13),FE13,&quot;&quot;))</f><v></v></c><c r="IX13" s="38" t="str"><f aca="false">IF(ISNUMBER(HB13),HB13,IF(ISNUMBER(FF13),FF13,&quot;&quot;))</f><v></v></c><c r="IY13" s="38" t="str"><f aca="false">IF(ISNUMBER(HC13),HC13,IF(ISNUMBER(FG13),FG13,&quot;&quot;))</f><v></v></c><c r="IZ13" s="38" t="str"><f aca="false">IF(ISNUMBER(HD13),HD13,IF(ISNUMBER(FH13),FH13,&quot;&quot;))</f><v></v></c><c r="JA13" s="38" t="str"><f aca="false">IF(ISNUMBER(HE13),HE13,IF(ISNUMBER(FI13),FI13,&quot;&quot;))</f><v></v></c><c r="JB13" s="38" t="str"><f aca="false">IF(ISNUMBER(HF13),HF13,IF(ISNUMBER(FJ13),FJ13,&quot;&quot;))</f><v></v></c><c r="JC13" s="38" t="str"><f aca="false">IF(ISNUMBER(HG13),HG13,IF(ISNUMBER(FK13),FK13,&quot;&quot;))</f><v></v></c><c r="JD13" s="38" t="str"><f aca="false">IF(ISNUMBER(HH13),HH13,IF(ISNUMBER(FL13),FL13,&quot;&quot;))</f><v></v></c><c r="JE13" s="38" t="str"><f aca="false">IF(ISNUMBER(HI13),HI13,IF(ISNUMBER(FM13),FM13,&quot;&quot;))</f><v></v></c><c r="JF13" s="38" t="str"><f aca="false">IF(ISNUMBER(HJ13),HJ13,IF(ISNUMBER(FN13),FN13,&quot;&quot;))</f><v></v></c><c r="JG13" s="38" t="str"><f aca="false">IF(ISNUMBER(HK13),HK13,IF(ISNUMBER(FO13),FO13,&quot;&quot;))</f><v></v></c><c r="JH13" s="38" t="str"><f aca="false">IF(ISNUMBER(HL13),HL13,IF(ISNUMBER(FP13),FP13,&quot;&quot;))</f><v></v></c><c r="JI13" s="38" t="str"><f aca="false">IF(ISNUMBER(HM13),HM13,IF(ISNUMBER(FQ13),FQ13,&quot;&quot;))</f><v></v></c><c r="JJ13" s="38" t="str"><f aca="false">IF(ISNUMBER(HN13),HN13,IF(ISNUMBER(FR13),FR13,&quot;&quot;))</f><v></v></c><c r="JK13" s="38" t="str"><f aca="false">IF(ISNUMBER(HO13),HO13,IF(ISNUMBER(FS13),FS13,&quot;&quot;))</f><v></v></c><c r="JL13" s="38" t="str"><f aca="false">IF(ISNUMBER(HP13),HP13,IF(ISNUMBER(FT13),FT13,&quot;&quot;))</f><v></v></c><c r="JM13" s="38" t="str"><f aca="false">IF(ISNUMBER(HQ13),HQ13,IF(ISNUMBER(FU13),FU13,&quot;&quot;))</f><v></v></c><c r="JN13" s="51" t="str"><f aca="false">IF(ISNUMBER(HR13),HR13,IF(ISNUMBER(FV13),FV13,&quot;&quot;))</f><v></v></c><c r="JO13" s="59" t="str"><f aca="false">IF(ISNUMBER(HS13),HS13,IF(ISNUMBER(FW13),FW13,&quot;&quot;))</f><v></v></c><c r="JP13" s="59" t="str"><f aca="false">IF(ISNUMBER(HT13),HT13,IF(ISNUMBER(FX13),FX13,&quot;&quot;))</f><v></v></c><c r="JQ13" s="59" t="str"><f aca="false">IF(ISNUMBER(HU13),HU13,IF(ISNUMBER(FY13),FY13,&quot;&quot;))</f><v></v></c><c r="JR13" s="59" t="str"><f aca="false">IF(ISNUMBER(HV13),HV13,IF(ISNUMBER(FZ13),FZ13,&quot;&quot;))</f><v></v></c><c r="JS13" s="59" t="str"><f aca="false">IF(ISNUMBER(HW13),HW13,IF(ISNUMBER(GA13),GA13,&quot;&quot;))</f><v></v></c><c r="JT13" s="59" t="str"><f aca="false">IF(ISNUMBER(HX13),HX13,IF(ISNUMBER(GB13),GB13,&quot;&quot;))</f><v></v></c><c r="JU13" s="59" t="str"><f aca="false">IF(ISNUMBER(HY13),HY13,IF(ISNUMBER(GC13),GC13,&quot;&quot;))</f><v></v></c><c r="JV13" s="59" t="str"><f aca="false">IF(ISNUMBER(HZ13),HZ13,IF(ISNUMBER(GD13),GD13,&quot;&quot;))</f><v></v></c><c r="JW13" s="59" t="str"><f aca="false">IF(ISNUMBER(IA13),IA13,IF(ISNUMBER(GE13),GE13,&quot;&quot;))</f><v></v></c><c r="JX13" s="59" t="str"><f aca="false">IF(ISNUMBER(IB13),IB13,IF(ISNUMBER(GF13),GF13,&quot;&quot;))</f><v></v></c><c r="JY13" s="59" t="str"><f aca="false">IF(ISNUMBER(IC13),IC13,IF(ISNUMBER(GG13),GG13,&quot;&quot;))</f><v></v></c><c r="JZ13" s="59" t="str"><f aca="false">IF(ISNUMBER(ID13),ID13,IF(ISNUMBER(GH13),GH13,&quot;&quot;))</f><v></v></c><c r="KA13" s="59" t="str"><f aca="false">IF(ISNUMBER(IE13),IE13,IF(ISNUMBER(GI13),GI13,&quot;&quot;))</f><v></v></c><c r="KB13" s="59" t="str"><f aca="false">IF(ISNUMBER(IF13),IF13,IF(ISNUMBER(GJ13),GJ13,&quot;&quot;))</f><v></v></c><c r="KC13" s="59" t="str"><f aca="false">IF(ISNUMBER(IG13),IG13,IF(ISNUMBER(GK13),GK13,&quot;&quot;))</f><v></v></c><c r="KD13" s="61" t="str"><f aca="false">IF(ISNUMBER(IH13),IH13,IF(ISNUMBER(GL13),GL13,&quot;&quot;))</f><v></v></c><c r="KE13" s="52" t="str"><f aca="false">IF(AND(ISNUMBER(II13),ISNUMBER(CU13)),II13-CU13,&quot;&quot;)</f><v></v></c><c r="KF13" s="38" t="str"><f aca="false">IF(AND(ISNUMBER(IJ13),ISNUMBER(CV13)),IJ13-CV13,&quot;&quot;)</f><v></v></c><c r="KG13" s="38" t="str"><f aca="false">IF(AND(ISNUMBER(IK13),ISNUMBER(CW13)),IK13-CW13,&quot;&quot;)</f><v></v></c><c r="KH13" s="38" t="str"><f aca="false">IF(AND(ISNUMBER(IL13),ISNUMBER(CX13)),IL13-CX13,&quot;&quot;)</f><v></v></c><c r="KI13" s="38" t="str"><f aca="false">IF(AND(ISNUMBER(IM13),ISNUMBER(CY13)),IM13-CY13,&quot;&quot;)</f><v></v></c><c r="KJ13" s="38" t="str"><f aca="false">IF(AND(ISNUMBER(IN13),ISNUMBER(CZ13)),IN13-CZ13,&quot;&quot;)</f><v></v></c><c r="KK13" s="38" t="str"><f aca="false">IF(AND(ISNUMBER(IO13),ISNUMBER(DA13)),IO13-DA13,&quot;&quot;)</f><v></v></c><c r="KL13" s="38" t="str"><f aca="false">IF(AND(ISNUMBER(IP13),ISNUMBER(DB13)),IP13-DB13,&quot;&quot;)</f><v></v></c><c r="KM13" s="38" t="str"><f aca="false">IF(AND(ISNUMBER(IQ13),ISNUMBER(DC13)),IQ13-DC13,&quot;&quot;)</f><v></v></c><c r="KN13" s="38" t="str"><f aca="false">IF(AND(ISNUMBER(IR13),ISNUMBER(DD13)),IR13-DD13,&quot;&quot;)</f><v></v></c><c r="KO13" s="38" t="str"><f aca="false">IF(AND(ISNUMBER(IS13),ISNUMBER(DE13)),IS13-DE13,&quot;&quot;)</f><v></v></c><c r="KP13" s="38" t="str"><f aca="false">IF(AND(ISNUMBER(IT13),ISNUMBER(DF13)),IT13-DF13,&quot;&quot;)</f><v></v></c><c r="KQ13" s="38" t="str"><f aca="false">IF(AND(ISNUMBER(IU13),ISNUMBER(DG13)),IU13-DG13,&quot;&quot;)</f><v></v></c><c r="KR13" s="38" t="str"><f aca="false">IF(AND(ISNUMBER(IV13),ISNUMBER(DH13)),IV13-DH13,&quot;&quot;)</f><v></v></c><c r="KS13" s="38" t="str"><f aca="false">IF(AND(ISNUMBER(IW13),ISNUMBER(DI13)),IW13-DI13,&quot;&quot;)</f><v></v></c><c r="KT13" s="38" t="str"><f aca="false">IF(AND(ISNUMBER(IX13),ISNUMBER(DJ13)),IX13-DJ13,&quot;&quot;)</f><v></v></c><c r="KU13" s="38" t="str"><f aca="false">IF(AND(ISNUMBER(IY13),ISNUMBER(DK13)),IY13-DK13,&quot;&quot;)</f><v></v></c><c r="KV13" s="38" t="str"><f aca="false">IF(AND(ISNUMBER(IZ13),ISNUMBER(DL13)),IZ13-DL13,&quot;&quot;)</f><v></v></c><c r="KW13" s="38" t="str"><f aca="false">IF(AND(ISNUMBER(JA13),ISNUMBER(DM13)),JA13-DM13,&quot;&quot;)</f><v></v></c><c r="KX13" s="38" t="str"><f aca="false">IF(AND(ISNUMBER(JB13),ISNUMBER(DN13)),JB13-DN13,&quot;&quot;)</f><v></v></c><c r="KY13" s="38" t="str"><f aca="false">IF(AND(ISNUMBER(JC13),ISNUMBER(DO13)),JC13-DO13,&quot;&quot;)</f><v></v></c><c r="KZ13" s="38" t="str"><f aca="false">IF(AND(ISNUMBER(JD13),ISNUMBER(DP13)),JD13-DP13,&quot;&quot;)</f><v></v></c><c r="LA13" s="38" t="str"><f aca="false">IF(AND(ISNUMBER(JE13),ISNUMBER(DQ13)),JE13-DQ13,&quot;&quot;)</f><v></v></c><c r="LB13" s="38" t="str"><f aca="false">IF(AND(ISNUMBER(JF13),ISNUMBER(DR13)),JF13-DR13,&quot;&quot;)</f><v></v></c><c r="LC13" s="38" t="str"><f aca="false">IF(AND(ISNUMBER(JG13),ISNUMBER(DS13)),JG13-DS13,&quot;&quot;)</f><v></v></c><c r="LD13" s="38" t="str"><f aca="false">IF(AND(ISNUMBER(JH13),ISNUMBER(DT13)),JH13-DT13,&quot;&quot;)</f><v></v></c><c r="LE13" s="38" t="str"><f aca="false">IF(AND(ISNUMBER(JI13),ISNUMBER(DU13)),JI13-DU13,&quot;&quot;)</f><v></v></c><c r="LF13" s="38" t="str"><f aca="false">IF(AND(ISNUMBER(JJ13),ISNUMBER(DV13)),JJ13-DV13,&quot;&quot;)</f><v></v></c><c r="LG13" s="38" t="str"><f aca="false">IF(AND(ISNUMBER(JK13),ISNUMBER(DW13)),JK13-DW13,&quot;&quot;)</f><v></v></c><c r="LH13" s="38" t="str"><f aca="false">IF(AND(ISNUMBER(JL13),ISNUMBER(DX13)),JL13-DX13,&quot;&quot;)</f><v></v></c><c r="LI13" s="38" t="str"><f aca="false">IF(AND(ISNUMBER(JM13),ISNUMBER(DY13)),JM13-DY13,&quot;&quot;)</f><v></v></c><c r="LJ13" s="38" t="str"><f aca="false">IF(AND(ISNUMBER(JN13),ISNUMBER(DZ13)),JN13-DZ13,&quot;&quot;)</f><v></v></c><c r="LK13" s="38" t="str"><f aca="false">IF(AND(ISNUMBER(JO13),ISNUMBER(EA13)),JO13-EA13,&quot;&quot;)</f><v></v></c><c r="LL13" s="38" t="str"><f aca="false">IF(AND(ISNUMBER(JP13),ISNUMBER(EB13)),JP13-EB13,&quot;&quot;)</f><v></v></c><c r="LM13" s="38" t="str"><f aca="false">IF(AND(ISNUMBER(JQ13),ISNUMBER(EC13)),JQ13-EC13,&quot;&quot;)</f><v></v></c><c r="LN13" s="38" t="str"><f aca="false">IF(AND(ISNUMBER(JR13),ISNUMBER(ED13)),JR13-ED13,&quot;&quot;)</f><v></v></c><c r="LO13" s="38" t="str"><f aca="false">IF(AND(ISNUMBER(JS13),ISNUMBER(EE13)),JS13-EE13,&quot;&quot;)</f><v></v></c><c r="LP13" s="38" t="str"><f aca="false">IF(AND(ISNUMBER(JT13),ISNUMBER(EF13)),JT13-EF13,&quot;&quot;)</f><v></v></c><c r="LQ13" s="38" t="str"><f aca="false">IF(AND(ISNUMBER(JU13),ISNUMBER(EG13)),JU13-EG13,&quot;&quot;)</f><v></v></c><c r="LR13" s="38" t="str"><f aca="false">IF(AND(ISNUMBER(JV13),ISNUMBER(EH13)),JV13-EH13,&quot;&quot;)</f><v></v></c><c r="LS13" s="38" t="str"><f aca="false">IF(AND(ISNUMBER(JW13),ISNUMBER(EI13)),JW13-EI13,&quot;&quot;)</f><v></v></c><c r="LT13" s="38" t="str"><f aca="false">IF(AND(ISNUMBER(JX13),ISNUMBER(EJ13)),JX13-EJ13,&quot;&quot;)</f><v></v></c><c r="LU13" s="38" t="str"><f aca="false">IF(AND(ISNUMBER(JY13),ISNUMBER(EK13)),JY13-EK13,&quot;&quot;)</f><v></v></c><c r="LV13" s="38" t="str"><f aca="false">IF(AND(ISNUMBER(JZ13),ISNUMBER(EL13)),JZ13-EL13,&quot;&quot;)</f><v></v></c><c r="LW13" s="38" t="str"><f aca="false">IF(AND(ISNUMBER(KA13),ISNUMBER(EM13)),KA13-EM13,&quot;&quot;)</f><v></v></c><c r="LX13" s="38" t="str"><f aca="false">IF(AND(ISNUMBER(KB13),ISNUMBER(EN13)),KB13-EN13,&quot;&quot;)</f><v></v></c><c r="LY13" s="38" t="str"><f aca="false">IF(AND(ISNUMBER(KC13),ISNUMBER(EO13)),KC13-EO13,&quot;&quot;)</f><v></v></c><c r="LZ13" s="38" t="str"><f aca="false">IF(AND(ISNUMBER(KD13),ISNUMBER(EP13)),KD13-EP13,&quot;&quot;)</f><v></v></c><c r="MA13" s="38" t="str"><f aca="false">IF(AND(ISNUMBER(HT13),ISNUMBER(FX13)),HT13-FX13,&quot;&quot;)</f><v></v></c><c r="MB13" s="38" t="str"><f aca="false">IF(AND(ISNUMBER(HU13),ISNUMBER(FY13)),HU13-FY13,&quot;&quot;)</f><v></v></c><c r="MC13" s="38" t="str"><f aca="false">IF(AND(ISNUMBER(HY13),ISNUMBER(GC13)),HY13-GC13,&quot;&quot;)</f><v></v></c><c r="MD13" s="38" t="n"><f aca="false">HZ13-GD13</f><v>0</v></c></row><row collapsed="false" customFormat="false" customHeight="true" hidden="false" ht="26.25" outlineLevel="0" r="14"><c r="A14" s="35" t="n"><v>41332</v></c><c r="B14" s="36" t="s"><v>362</v></c><c r="C14" s="36" t="s"><v>363</v></c><c r="D14" s="37" t="s"><v>339</v></c><c r="E14" s="38" t="n"><v>63</v></c><c r="F14" s="39" t="n"><v>18072</v></c><c r="G14" s="38" t="s"><v>340</v></c><c r="H14" s="38" t="s"><v>333</v></c><c r="I14" s="38" t="n"><v>1832606</v></c><c r="J14" s="38" t="s"><v>364</v></c><c r="K14" s="86"/><c r="L14" s="87"/><c r="M14" s="87"/><c r="N14" s="87"/><c r="O14" s="87"/><c r="P14" s="42" t="n"><v>-0.5</v></c><c r="Q14" s="38" t="n"><v>-0.55</v></c><c r="R14" s="38" t="s"><v>334</v></c><c r="S14" s="44" t="n"><v>41330</v></c><c r="T14" s="45" t="n"><v>-2.75</v></c><c r="U14" s="45" t="n"><v>0.5</v></c><c r="V14" s="38" t="n"><v>65</v></c><c r="W14" s="38" t="n"><v>40</v></c><c r="X14" s="38" t="n"><v>13</v></c><c r="Y14" s="38" t="n"><v>679</v></c><c r="Z14" s="38" t="n"><v>25.58</v></c><c r="AA14" s="38" t="n"><v>12.3</v></c><c r="AB14" s="38" t="n"><v>4.54</v></c><c r="AC14" s="38" t="n"><v>3.59</v></c><c r="AD14" s="38" t="n"><v>42.78</v></c><c r="AE14" s="38" t="n"><v>160</v></c><c r="AF14" s="38" t="n"><v>43.32</v></c><c r="AG14" s="38" t="n"><v>70</v></c><c r="AH14" s="38" t="n"><v>0</v></c><c r="AI14" s="38" t="n"><f aca="false">IF(AND(ISNUMBER(SK),SK&gt;0),1,0)</f><v>0</v></c><c r="AK14" s="46" t="n"><v>41534</v></c><c r="AL14" s="47"/><c r="AM14" s="45" t="n"><v>1</v></c><c r="AN14" s="45" t="n"><v>0.5</v></c><c r="AO14" s="38" t="n"><v>58</v></c><c r="AP14" s="38" t="n"><v>25</v></c><c r="AQ14" s="38" t="n"><v>17</v></c><c r="AS14" s="38" t="n"><v>2525</v></c><c r="AZ14" s="38" t="n"><f aca="false">IF(ISNUMBER(AM14),AM14+0.5*AN14,&quot;&quot;)</f><v>1.25</v></c><c r="BA14" s="38" t="n"><f aca="false">IF(ISNUMBER(AZ14),IF(ISNUMBER(Q14),AZ14-Q14,&quot;MISSING&quot;),&quot;&quot;)</f><v>1.8</v></c><c r="BB14" s="38" t="str"><f aca="false">IF(AND(ISNUMBER(AR14),ISNUMBER(Y14)),AR14-Y14,IF(ISNUMBER(AR14),&quot;MISSING&quot;,&quot;&quot;))</f><v></v></c><c r="BC14" s="71" t="n"><v>41704</v></c><c r="BR14" s="38" t="str"><f aca="false">IF(ISNUMBER(BE14),BE14+0.5*BF14,&quot;&quot;)</f><v></v></c><c r="BS14" s="38" t="str"><f aca="false">IF(ISNUMBER(BR14),IF(ISNUMBER($Q14),BR14-$Q14,&quot;MISSING&quot;),&quot;&quot;)</f><v></v></c><c r="BT14" s="38" t="str"><f aca="false">IF(AND(ISNUMBER(BJ14),ISNUMBER($Y14)),BJ14-$Y14,IF(ISNUMBER(BJ14),&quot;MISSING&quot;,&quot;&quot;))</f><v></v></c><c r="BU14" s="38" t="n"><f aca="false">IF(AND(ISBLANK($AM14),ISBLANK($BE14)),0,1)</f><v>1</v></c><c r="BV14" s="38" t="n"><f aca="false">IF(AND(ISNUMBER($AM14),ISNUMBER($BE14)),1,0)</f><v>0</v></c><c r="BW14" s="38" t="str"><f aca="false">IF(BV14,SE_PREOP,&quot;&quot;)</f><v></v></c><c r="BX14" s="38" t="str"><f aca="false">IF(FU_6_AND_12,SE_6,&quot;&quot;)</f><v></v></c><c r="BY14" s="38" t="str"><f aca="false">IF(FU_6_AND_12,SE_12,&quot;&quot;)</f><v></v></c><c r="BZ14" s="49" t="n"><f aca="false">IF(AND(ISNUMBER(BC14),ISNUMBER(BE14)),BC14-A14,IF(ISNUMBER(AK14),AK14-A14,0))</f><v>202</v></c><c r="CA14" s="50" t="n"><f aca="false">IF(BZ14&gt;0,BZ14/30,&quot;&quot;)</f><v>6.73333333333333</v></c><c r="CB14" s="38" t="str"><f aca="false">IF(AND(ISNUMBER(AZ14),ISNUMBER(BR14)),(BR14-AZ14),&quot;&quot;)</f><v></v></c><c r="CC14" s="38" t="str"><f aca="false">IF(AND(ISNUMBER(AX14), ISNUMBER(AD14)), AVERAGE(AX14,AV14)-AVERAGE(AD14,AF14),&quot;&quot;)</f><v></v></c><c r="CD14" s="38" t="str"><f aca="false">IF(AND(ISNUMBER(BN14), ISNUMBER(AD14)), AVERAGE(BN14,BP14)-AVERAGE(AD14,AF14),&quot;&quot;)</f><v></v></c><c r="CE14" s="38" t="str"><f aca="false">IF(ISNUMBER(CD14),CD14,IF(ISNUMBER(CC14),CC14,&quot;&quot;))</f><v></v></c><c r="CF14" s="38" t="n"><f aca="false">IF(AND(ISNUMBER(SPH_PREOP),ISNUMBER(SE_LAST_)),SPH_PREOP+CYL_PREOP/2,&quot;&quot;)</f><v>-2.5</v></c><c r="CG14" s="38" t="n"><f aca="false">IF(ISNUMBER(SE_12),SE_12,IF(ISNUMBER(SE_6),SE_6,&quot;&quot;))</f><v>1.25</v></c><c r="CH14" s="51" t="n"><f aca="false">IF(AND(ISNUMBER(SE_LAST_),ISNUMBER(REF_TARGET)),SE_LAST_-REF_TARGET,&quot;&quot;)</f><v>1.8</v></c><c r="CI14" s="52" t="str"><f aca="false">IF(ISNUMBER(Y14),IF(ISNUMBER(BJ14),BJ14-Y14,IF(ISNUMBER(AR14),AR14-Y14,&quot;&quot;)),&quot;&quot;)</f><v></v></c><c r="CJ14" s="38" t="str"><f aca="false">IF(ISNUMBER(Z14),IF(ISNUMBER(AT14),AT14-Z14,IF(ISNUMBER(BL14),BL14-Z14,&quot;&quot;)),&quot;&quot;)</f><v></v></c><c r="CK14" s="53" t="n"><f aca="false">IF(ISNUMBER(LAST_SE_ERROR),REF_TARGET,&quot;&quot;)</f><v>-0.55</v></c><c r="CL14" s="53" t="n"><f aca="false">IF(AND(OR(ISNUMBER(BH14),ISNUMBER(AP14)),ISNUMBER(W14)),-LOG(20/W14)--LOG(20/IF(ISNUMBER(BH14),BH14,AP14)),&quot;&quot;)</f><v>0.204119982655925</v></c><c r="CM14" s="54" t="n"><f aca="false">IF(ISNUMBER(BF14),BF14,IF(ISNUMBER(AN14),AN14,&quot;&quot;))</f><v>0.5</v></c><c r="CN14" s="54" t="n"><f aca="false">IF(AND(ISNUMBER(CM14),ISNUMBER(U14)),CM14-U14,&quot;&quot;)</f><v>0</v></c><c r="CO14" s="55" t="n"><f aca="false">IF(ISNUMBER(BCVA_12),BCVA_12,IF(ISNUMBER(BCVA_6),BCVA_6,&quot;&quot;))</f><v>25</v></c><c r="CP14" s="55" t="n"><f aca="false">IF(ISNUMBER(CO14),PREOP_BCVA,&quot;&quot;)</f><v>40</v></c><c r="CQ14" s="56" t="n"><f aca="false">IF(AND(REF_TARGET&lt;=0,REF_TARGET&gt;-1),IF(ISNUMBER(UDVA_12),UDVA_12,IF(ISNUMBER(UDVA_6),UDVA_6,&quot;&quot;)),&quot;&quot;)</f><v>0</v></c><c r="CR14" s="53" t="n"><f aca="false">IF(ISNUMBER(PREOP_PENTACAM_RV),IF(ISNUMBER(SPH_6),IF(ISNUMBER($EQ14),0,1),&quot;&quot;),&quot;&quot;)</f><v>1</v></c><c r="CS14" s="53" t="str"><f aca="false">IF(ISNUMBER(PREOP_PENTACAM_RV),IF(ISNUMBER(SPH_12),IF(ISNUMBER($GM14),0,1),&quot;&quot;),&quot;&quot;)</f><v></v></c><c r="CT14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14" s="88" t="n"><v>8.04</v></c><c r="CV14" s="38" t="n"><v>7.89</v></c><c r="CW14" s="38" t="n"><v>175.8</v></c><c r="CX14" s="38" t="n"><v>-0.8</v></c><c r="CY14" s="38" t="n"><v>-0.4</v></c><c r="CZ14" s="38" t="n"><v>0.07</v></c><c r="DA14" s="38" t="n"><v>2.71</v></c><c r="DB14" s="38" t="n"><v>3.4</v></c><c r="DC14" s="38" t="n"><v>693</v></c><c r="DD14" s="38" t="n"><v>692</v></c><c r="DE14" s="38" t="n"><v>673</v></c><c r="DF14" s="38" t="n"><v>719</v></c><c r="DG14" s="38" t="n"><v>661</v></c><c r="DH14" s="38" t="n"><v>727</v></c><c r="DI14" s="38" t="n"><v>657</v></c><c r="DJ14" s="38" t="n"><v>2.64</v></c><c r="DK14" s="38" t="n"><v>-0.5</v></c><c r="DL14" s="38" t="n"><v>8.01</v></c><c r="DM14" s="38" t="n"><v>7.9</v></c><c r="DN14" s="38" t="n"><v>7.81</v></c><c r="DO14" s="38" t="n"><v>7.87</v></c><c r="DP14" s="38" t="n"><v>8.2</v></c><c r="DQ14" s="38" t="n"><v>8.68</v></c><c r="DR14" s="38" t="n"><v>0</v></c><c r="DS14" s="38" t="n"><v>0.5</v></c><c r="DT14" s="38" t="n"><v>7.5</v></c><c r="DU14" s="38" t="n"><v>7.22</v></c><c r="DV14" s="38" t="n"><v>7.03</v></c><c r="DW14" s="38" t="n"><v>7.03</v></c><c r="DX14" s="38" t="n"><v>7.24</v></c><c r="DY14" s="38" t="n"><v>7.49</v></c><c r="DZ14" s="38" t="n"><v>0</v></c><c r="EA14" s="58" t="n"><v>0.5</v></c><c r="EB14" s="59" t="n"><v>42</v></c><c r="EC14" s="59" t="n"><v>42.8</v></c><c r="ED14" s="59" t="n"><v>42.4</v></c><c r="EE14" s="59" t="n"><v>175.8</v></c><c r="EF14" s="59" t="n"><v>0.8</v></c><c r="EG14" s="59" t="n"><v>-5.4</v></c><c r="EH14" s="59" t="n"><v>-5.6</v></c><c r="EI14" s="59" t="n"><v>-5.5</v></c><c r="EJ14" s="59" t="n"><v>3</v></c><c r="EK14" s="59" t="n"><v>0.2</v></c><c r="EL14" s="59" t="n"><v>4.9</v></c><c r="EM14" s="59" t="n"><v>13.8</v></c><c r="EN14" s="59" t="n"><v>28.2</v></c><c r="EO14" s="59" t="n"><v>62.9</v></c><c r="EP14" s="60" t="n"><v>18</v></c><c r="II14" s="52" t="str"><f aca="false">IF(ISNUMBER(GM14),GM14,IF(ISNUMBER(EQ14),EQ14,&quot;&quot;))</f><v></v></c><c r="IJ14" s="38" t="str"><f aca="false">IF(ISNUMBER(GN14),GN14,IF(ISNUMBER(ER14),ER14,&quot;&quot;))</f><v></v></c><c r="IK14" s="38" t="str"><f aca="false">IF(ISNUMBER(GO14),GO14,IF(ISNUMBER(ES14),ES14,&quot;&quot;))</f><v></v></c><c r="IL14" s="38" t="str"><f aca="false">IF(ISNUMBER(GP14),GP14,IF(ISNUMBER(ET14),ET14,&quot;&quot;))</f><v></v></c><c r="IM14" s="38" t="str"><f aca="false">IF(ISNUMBER(GQ14),GQ14,IF(ISNUMBER(EU14),EU14,&quot;&quot;))</f><v></v></c><c r="IN14" s="38" t="str"><f aca="false">IF(ISNUMBER(GR14),GR14,IF(ISNUMBER(EV14),EV14,&quot;&quot;))</f><v></v></c><c r="IO14" s="38" t="str"><f aca="false">IF(ISNUMBER(GS14),GS14,IF(ISNUMBER(EW14),EW14,&quot;&quot;))</f><v></v></c><c r="IP14" s="38" t="str"><f aca="false">IF(ISNUMBER(GT14),GT14,IF(ISNUMBER(EX14),EX14,&quot;&quot;))</f><v></v></c><c r="IQ14" s="38" t="str"><f aca="false">IF(ISNUMBER(GU14),GU14,IF(ISNUMBER(EY14),EY14,&quot;&quot;))</f><v></v></c><c r="IR14" s="38" t="str"><f aca="false">IF(ISNUMBER(GV14),GV14,IF(ISNUMBER(EZ14),EZ14,&quot;&quot;))</f><v></v></c><c r="IS14" s="38" t="str"><f aca="false">IF(ISNUMBER(GW14),GW14,IF(ISNUMBER(FA14),FA14,&quot;&quot;))</f><v></v></c><c r="IT14" s="38" t="str"><f aca="false">IF(ISNUMBER(GX14),GX14,IF(ISNUMBER(FB14),FB14,&quot;&quot;))</f><v></v></c><c r="IU14" s="38" t="str"><f aca="false">IF(ISNUMBER(GY14),GY14,IF(ISNUMBER(FC14),FC14,&quot;&quot;))</f><v></v></c><c r="IV14" s="38" t="str"><f aca="false">IF(ISNUMBER(GZ14),GZ14,IF(ISNUMBER(FD14),FD14,&quot;&quot;))</f><v></v></c><c r="IW14" s="38" t="str"><f aca="false">IF(ISNUMBER(HA14),HA14,IF(ISNUMBER(FE14),FE14,&quot;&quot;))</f><v></v></c><c r="IX14" s="38" t="str"><f aca="false">IF(ISNUMBER(HB14),HB14,IF(ISNUMBER(FF14),FF14,&quot;&quot;))</f><v></v></c><c r="IY14" s="38" t="str"><f aca="false">IF(ISNUMBER(HC14),HC14,IF(ISNUMBER(FG14),FG14,&quot;&quot;))</f><v></v></c><c r="IZ14" s="38" t="str"><f aca="false">IF(ISNUMBER(HD14),HD14,IF(ISNUMBER(FH14),FH14,&quot;&quot;))</f><v></v></c><c r="JA14" s="38" t="str"><f aca="false">IF(ISNUMBER(HE14),HE14,IF(ISNUMBER(FI14),FI14,&quot;&quot;))</f><v></v></c><c r="JB14" s="38" t="str"><f aca="false">IF(ISNUMBER(HF14),HF14,IF(ISNUMBER(FJ14),FJ14,&quot;&quot;))</f><v></v></c><c r="JC14" s="38" t="str"><f aca="false">IF(ISNUMBER(HG14),HG14,IF(ISNUMBER(FK14),FK14,&quot;&quot;))</f><v></v></c><c r="JD14" s="38" t="str"><f aca="false">IF(ISNUMBER(HH14),HH14,IF(ISNUMBER(FL14),FL14,&quot;&quot;))</f><v></v></c><c r="JE14" s="38" t="str"><f aca="false">IF(ISNUMBER(HI14),HI14,IF(ISNUMBER(FM14),FM14,&quot;&quot;))</f><v></v></c><c r="JF14" s="38" t="str"><f aca="false">IF(ISNUMBER(HJ14),HJ14,IF(ISNUMBER(FN14),FN14,&quot;&quot;))</f><v></v></c><c r="JG14" s="38" t="str"><f aca="false">IF(ISNUMBER(HK14),HK14,IF(ISNUMBER(FO14),FO14,&quot;&quot;))</f><v></v></c><c r="JH14" s="38" t="str"><f aca="false">IF(ISNUMBER(HL14),HL14,IF(ISNUMBER(FP14),FP14,&quot;&quot;))</f><v></v></c><c r="JI14" s="38" t="str"><f aca="false">IF(ISNUMBER(HM14),HM14,IF(ISNUMBER(FQ14),FQ14,&quot;&quot;))</f><v></v></c><c r="JJ14" s="38" t="str"><f aca="false">IF(ISNUMBER(HN14),HN14,IF(ISNUMBER(FR14),FR14,&quot;&quot;))</f><v></v></c><c r="JK14" s="38" t="str"><f aca="false">IF(ISNUMBER(HO14),HO14,IF(ISNUMBER(FS14),FS14,&quot;&quot;))</f><v></v></c><c r="JL14" s="38" t="str"><f aca="false">IF(ISNUMBER(HP14),HP14,IF(ISNUMBER(FT14),FT14,&quot;&quot;))</f><v></v></c><c r="JM14" s="38" t="str"><f aca="false">IF(ISNUMBER(HQ14),HQ14,IF(ISNUMBER(FU14),FU14,&quot;&quot;))</f><v></v></c><c r="JN14" s="51" t="str"><f aca="false">IF(ISNUMBER(HR14),HR14,IF(ISNUMBER(FV14),FV14,&quot;&quot;))</f><v></v></c><c r="JO14" s="59" t="str"><f aca="false">IF(ISNUMBER(HS14),HS14,IF(ISNUMBER(FW14),FW14,&quot;&quot;))</f><v></v></c><c r="JP14" s="59" t="str"><f aca="false">IF(ISNUMBER(HT14),HT14,IF(ISNUMBER(FX14),FX14,&quot;&quot;))</f><v></v></c><c r="JQ14" s="59" t="str"><f aca="false">IF(ISNUMBER(HU14),HU14,IF(ISNUMBER(FY14),FY14,&quot;&quot;))</f><v></v></c><c r="JR14" s="59" t="str"><f aca="false">IF(ISNUMBER(HV14),HV14,IF(ISNUMBER(FZ14),FZ14,&quot;&quot;))</f><v></v></c><c r="JS14" s="59" t="str"><f aca="false">IF(ISNUMBER(HW14),HW14,IF(ISNUMBER(GA14),GA14,&quot;&quot;))</f><v></v></c><c r="JT14" s="59" t="str"><f aca="false">IF(ISNUMBER(HX14),HX14,IF(ISNUMBER(GB14),GB14,&quot;&quot;))</f><v></v></c><c r="JU14" s="59" t="str"><f aca="false">IF(ISNUMBER(HY14),HY14,IF(ISNUMBER(GC14),GC14,&quot;&quot;))</f><v></v></c><c r="JV14" s="59" t="str"><f aca="false">IF(ISNUMBER(HZ14),HZ14,IF(ISNUMBER(GD14),GD14,&quot;&quot;))</f><v></v></c><c r="JW14" s="59" t="str"><f aca="false">IF(ISNUMBER(IA14),IA14,IF(ISNUMBER(GE14),GE14,&quot;&quot;))</f><v></v></c><c r="JX14" s="59" t="str"><f aca="false">IF(ISNUMBER(IB14),IB14,IF(ISNUMBER(GF14),GF14,&quot;&quot;))</f><v></v></c><c r="JY14" s="59" t="str"><f aca="false">IF(ISNUMBER(IC14),IC14,IF(ISNUMBER(GG14),GG14,&quot;&quot;))</f><v></v></c><c r="JZ14" s="59" t="str"><f aca="false">IF(ISNUMBER(ID14),ID14,IF(ISNUMBER(GH14),GH14,&quot;&quot;))</f><v></v></c><c r="KA14" s="59" t="str"><f aca="false">IF(ISNUMBER(IE14),IE14,IF(ISNUMBER(GI14),GI14,&quot;&quot;))</f><v></v></c><c r="KB14" s="59" t="str"><f aca="false">IF(ISNUMBER(IF14),IF14,IF(ISNUMBER(GJ14),GJ14,&quot;&quot;))</f><v></v></c><c r="KC14" s="59" t="str"><f aca="false">IF(ISNUMBER(IG14),IG14,IF(ISNUMBER(GK14),GK14,&quot;&quot;))</f><v></v></c><c r="KD14" s="61" t="str"><f aca="false">IF(ISNUMBER(IH14),IH14,IF(ISNUMBER(GL14),GL14,&quot;&quot;))</f><v></v></c><c r="KE14" s="52" t="str"><f aca="false">IF(AND(ISNUMBER(II14),ISNUMBER(CU14)),II14-CU14,&quot;&quot;)</f><v></v></c><c r="KF14" s="38" t="str"><f aca="false">IF(AND(ISNUMBER(IJ14),ISNUMBER(CV14)),IJ14-CV14,&quot;&quot;)</f><v></v></c><c r="KG14" s="38" t="str"><f aca="false">IF(AND(ISNUMBER(IK14),ISNUMBER(CW14)),IK14-CW14,&quot;&quot;)</f><v></v></c><c r="KH14" s="38" t="str"><f aca="false">IF(AND(ISNUMBER(IL14),ISNUMBER(CX14)),IL14-CX14,&quot;&quot;)</f><v></v></c><c r="KI14" s="38" t="str"><f aca="false">IF(AND(ISNUMBER(IM14),ISNUMBER(CY14)),IM14-CY14,&quot;&quot;)</f><v></v></c><c r="KJ14" s="38" t="str"><f aca="false">IF(AND(ISNUMBER(IN14),ISNUMBER(CZ14)),IN14-CZ14,&quot;&quot;)</f><v></v></c><c r="KK14" s="38" t="str"><f aca="false">IF(AND(ISNUMBER(IO14),ISNUMBER(DA14)),IO14-DA14,&quot;&quot;)</f><v></v></c><c r="KL14" s="38" t="str"><f aca="false">IF(AND(ISNUMBER(IP14),ISNUMBER(DB14)),IP14-DB14,&quot;&quot;)</f><v></v></c><c r="KM14" s="38" t="str"><f aca="false">IF(AND(ISNUMBER(IQ14),ISNUMBER(DC14)),IQ14-DC14,&quot;&quot;)</f><v></v></c><c r="KN14" s="38" t="str"><f aca="false">IF(AND(ISNUMBER(IR14),ISNUMBER(DD14)),IR14-DD14,&quot;&quot;)</f><v></v></c><c r="KO14" s="38" t="str"><f aca="false">IF(AND(ISNUMBER(IS14),ISNUMBER(DE14)),IS14-DE14,&quot;&quot;)</f><v></v></c><c r="KP14" s="38" t="str"><f aca="false">IF(AND(ISNUMBER(IT14),ISNUMBER(DF14)),IT14-DF14,&quot;&quot;)</f><v></v></c><c r="KQ14" s="38" t="str"><f aca="false">IF(AND(ISNUMBER(IU14),ISNUMBER(DG14)),IU14-DG14,&quot;&quot;)</f><v></v></c><c r="KR14" s="38" t="str"><f aca="false">IF(AND(ISNUMBER(IV14),ISNUMBER(DH14)),IV14-DH14,&quot;&quot;)</f><v></v></c><c r="KS14" s="38" t="str"><f aca="false">IF(AND(ISNUMBER(IW14),ISNUMBER(DI14)),IW14-DI14,&quot;&quot;)</f><v></v></c><c r="KT14" s="38" t="str"><f aca="false">IF(AND(ISNUMBER(IX14),ISNUMBER(DJ14)),IX14-DJ14,&quot;&quot;)</f><v></v></c><c r="KU14" s="38" t="str"><f aca="false">IF(AND(ISNUMBER(IY14),ISNUMBER(DK14)),IY14-DK14,&quot;&quot;)</f><v></v></c><c r="KV14" s="38" t="str"><f aca="false">IF(AND(ISNUMBER(IZ14),ISNUMBER(DL14)),IZ14-DL14,&quot;&quot;)</f><v></v></c><c r="KW14" s="38" t="str"><f aca="false">IF(AND(ISNUMBER(JA14),ISNUMBER(DM14)),JA14-DM14,&quot;&quot;)</f><v></v></c><c r="KX14" s="38" t="str"><f aca="false">IF(AND(ISNUMBER(JB14),ISNUMBER(DN14)),JB14-DN14,&quot;&quot;)</f><v></v></c><c r="KY14" s="38" t="str"><f aca="false">IF(AND(ISNUMBER(JC14),ISNUMBER(DO14)),JC14-DO14,&quot;&quot;)</f><v></v></c><c r="KZ14" s="38" t="str"><f aca="false">IF(AND(ISNUMBER(JD14),ISNUMBER(DP14)),JD14-DP14,&quot;&quot;)</f><v></v></c><c r="LA14" s="38" t="str"><f aca="false">IF(AND(ISNUMBER(JE14),ISNUMBER(DQ14)),JE14-DQ14,&quot;&quot;)</f><v></v></c><c r="LB14" s="38" t="str"><f aca="false">IF(AND(ISNUMBER(JF14),ISNUMBER(DR14)),JF14-DR14,&quot;&quot;)</f><v></v></c><c r="LC14" s="38" t="str"><f aca="false">IF(AND(ISNUMBER(JG14),ISNUMBER(DS14)),JG14-DS14,&quot;&quot;)</f><v></v></c><c r="LD14" s="38" t="str"><f aca="false">IF(AND(ISNUMBER(JH14),ISNUMBER(DT14)),JH14-DT14,&quot;&quot;)</f><v></v></c><c r="LE14" s="38" t="str"><f aca="false">IF(AND(ISNUMBER(JI14),ISNUMBER(DU14)),JI14-DU14,&quot;&quot;)</f><v></v></c><c r="LF14" s="38" t="str"><f aca="false">IF(AND(ISNUMBER(JJ14),ISNUMBER(DV14)),JJ14-DV14,&quot;&quot;)</f><v></v></c><c r="LG14" s="38" t="str"><f aca="false">IF(AND(ISNUMBER(JK14),ISNUMBER(DW14)),JK14-DW14,&quot;&quot;)</f><v></v></c><c r="LH14" s="38" t="str"><f aca="false">IF(AND(ISNUMBER(JL14),ISNUMBER(DX14)),JL14-DX14,&quot;&quot;)</f><v></v></c><c r="LI14" s="38" t="str"><f aca="false">IF(AND(ISNUMBER(JM14),ISNUMBER(DY14)),JM14-DY14,&quot;&quot;)</f><v></v></c><c r="LJ14" s="38" t="str"><f aca="false">IF(AND(ISNUMBER(JN14),ISNUMBER(DZ14)),JN14-DZ14,&quot;&quot;)</f><v></v></c><c r="LK14" s="38" t="str"><f aca="false">IF(AND(ISNUMBER(JO14),ISNUMBER(EA14)),JO14-EA14,&quot;&quot;)</f><v></v></c><c r="LL14" s="38" t="str"><f aca="false">IF(AND(ISNUMBER(JP14),ISNUMBER(EB14)),JP14-EB14,&quot;&quot;)</f><v></v></c><c r="LM14" s="38" t="str"><f aca="false">IF(AND(ISNUMBER(JQ14),ISNUMBER(EC14)),JQ14-EC14,&quot;&quot;)</f><v></v></c><c r="LN14" s="38" t="str"><f aca="false">IF(AND(ISNUMBER(JR14),ISNUMBER(ED14)),JR14-ED14,&quot;&quot;)</f><v></v></c><c r="LO14" s="38" t="str"><f aca="false">IF(AND(ISNUMBER(JS14),ISNUMBER(EE14)),JS14-EE14,&quot;&quot;)</f><v></v></c><c r="LP14" s="38" t="str"><f aca="false">IF(AND(ISNUMBER(JT14),ISNUMBER(EF14)),JT14-EF14,&quot;&quot;)</f><v></v></c><c r="LQ14" s="38" t="str"><f aca="false">IF(AND(ISNUMBER(JU14),ISNUMBER(EG14)),JU14-EG14,&quot;&quot;)</f><v></v></c><c r="LR14" s="38" t="str"><f aca="false">IF(AND(ISNUMBER(JV14),ISNUMBER(EH14)),JV14-EH14,&quot;&quot;)</f><v></v></c><c r="LS14" s="38" t="str"><f aca="false">IF(AND(ISNUMBER(JW14),ISNUMBER(EI14)),JW14-EI14,&quot;&quot;)</f><v></v></c><c r="LT14" s="38" t="str"><f aca="false">IF(AND(ISNUMBER(JX14),ISNUMBER(EJ14)),JX14-EJ14,&quot;&quot;)</f><v></v></c><c r="LU14" s="38" t="str"><f aca="false">IF(AND(ISNUMBER(JY14),ISNUMBER(EK14)),JY14-EK14,&quot;&quot;)</f><v></v></c><c r="LV14" s="38" t="str"><f aca="false">IF(AND(ISNUMBER(JZ14),ISNUMBER(EL14)),JZ14-EL14,&quot;&quot;)</f><v></v></c><c r="LW14" s="38" t="str"><f aca="false">IF(AND(ISNUMBER(KA14),ISNUMBER(EM14)),KA14-EM14,&quot;&quot;)</f><v></v></c><c r="LX14" s="38" t="str"><f aca="false">IF(AND(ISNUMBER(KB14),ISNUMBER(EN14)),KB14-EN14,&quot;&quot;)</f><v></v></c><c r="LY14" s="38" t="str"><f aca="false">IF(AND(ISNUMBER(KC14),ISNUMBER(EO14)),KC14-EO14,&quot;&quot;)</f><v></v></c><c r="LZ14" s="38" t="str"><f aca="false">IF(AND(ISNUMBER(KD14),ISNUMBER(EP14)),KD14-EP14,&quot;&quot;)</f><v></v></c><c r="MA14" s="38" t="str"><f aca="false">IF(AND(ISNUMBER(HT14),ISNUMBER(FX14)),HT14-FX14,&quot;&quot;)</f><v></v></c><c r="MB14" s="38" t="str"><f aca="false">IF(AND(ISNUMBER(HU14),ISNUMBER(FY14)),HU14-FY14,&quot;&quot;)</f><v></v></c><c r="MC14" s="38" t="str"><f aca="false">IF(AND(ISNUMBER(HY14),ISNUMBER(GC14)),HY14-GC14,&quot;&quot;)</f><v></v></c><c r="MD14" s="38" t="n"><f aca="false">HZ14-GD14</f><v>0</v></c></row><row collapsed="false" customFormat="false" customHeight="true" hidden="false" ht="26.25" outlineLevel="0" r="15"><c r="A15" s="81" t="n"><v>41430</v></c><c r="B15" s="36" t="s"><v>365</v></c><c r="C15" s="36" t="s"><v>366</v></c><c r="D15" s="37" t="s"><v>339</v></c><c r="E15" s="38" t="n"><v>69</v></c><c r="F15" s="39" t="n"><v>41299</v></c><c r="G15" s="48" t="s"><v>340</v></c><c r="H15" s="48" t="s"><v>358</v></c><c r="I15" s="82" t="n"><v>1835693</v></c><c r="P15" s="42" t="n"><v>-0.5</v></c><c r="Q15" s="43" t="n"><v>-0.65</v></c><c r="R15" s="43" t="s"><v>334</v></c><c r="S15" s="85" t="n"><v>41417</v></c><c r="T15" s="45" t="n"><v>-0.25</v></c><c r="U15" s="45" t="n"><v>0.75</v></c><c r="V15" s="38" t="n"><v>175</v></c><c r="W15" s="38" t="n"><v>40</v></c><c r="X15" s="38" t="n"><v>18</v></c><c r="Y15" s="38" t="n"><v>530</v></c><c r="Z15" s="38" t="n"><v>23.09</v></c><c r="AA15" s="38" t="n"><v>12.2</v></c><c r="AB15" s="38" t="n"><v>4.97</v></c><c r="AC15" s="38" t="n"><v>3.18</v></c><c r="AD15" s="38" t="n"><v>44.7</v></c><c r="AE15" s="38" t="n"><v>30</v></c><c r="AF15" s="38" t="n"><v>45.18</v></c><c r="AG15" s="38" t="n"><v>120</v></c><c r="AH15" s="38" t="n"><v>0</v></c><c r="AI15" s="38" t="n"><f aca="false">IF(AND(ISNUMBER(SK),SK&gt;0),1,0)</f><v>0</v></c><c r="AK15" s="90" t="n"><v>41648</v></c><c r="AL15" s="62" t="n"><v>70</v></c><c r="AM15" s="45" t="n"><v>0.75</v></c><c r="AN15" s="45" t="n"><v>1.25</v></c><c r="AO15" s="38" t="n"><v>40</v></c><c r="AP15" s="38" t="n"><v>20</v></c><c r="AQ15" s="38" t="n"><v>18</v></c><c r="AR15" s="38" t="n"><v>448</v></c><c r="AS15" s="38" t="n"><v>2315</v></c><c r="AT15" s="38" t="n"><v>23.18</v></c><c r="AU15" s="38" t="n"><v>4.67</v></c><c r="AV15" s="38" t="n"><v>42.61</v></c><c r="AW15" s="38" t="n"><v>157</v></c><c r="AX15" s="38" t="n"><v>44.47</v></c><c r="AY15" s="38" t="n"><v>67</v></c><c r="AZ15" s="38" t="n"><f aca="false">IF(ISNUMBER(AM15),AM15+0.5*AN15,&quot;&quot;)</f><v>1.375</v></c><c r="BA15" s="38" t="n"><f aca="false">IF(ISNUMBER(AZ15),IF(ISNUMBER(Q15),AZ15-Q15,&quot;MISSING&quot;),&quot;&quot;)</f><v>2.025</v></c><c r="BB15" s="38" t="n"><f aca="false">IF(AND(ISNUMBER(AR15),ISNUMBER(Y15)),AR15-Y15,IF(ISNUMBER(AR15),&quot;MISSING&quot;,&quot;&quot;))</f><v>-82</v></c><c r="BC15" s="71" t="n"><v>41829</v></c><c r="BS15" s="38" t="str"><f aca="false">IF(ISNUMBER(BR15),IF(ISNUMBER($Q15),BR15-$Q15,&quot;MISSING&quot;),&quot;&quot;)</f><v></v></c><c r="BT15" s="38" t="str"><f aca="false">IF(AND(ISNUMBER(BJ15),ISNUMBER($Y15)),BJ15-$Y15,IF(ISNUMBER(BJ15),&quot;MISSING&quot;,&quot;&quot;))</f><v></v></c><c r="BV15" s="38" t="n"><f aca="false">IF(AND(ISNUMBER($AM15),ISNUMBER($BE15)),1,0)</f><v>0</v></c><c r="BW15" s="38" t="str"><f aca="false">IF(BV15,SE_PREOP,&quot;&quot;)</f><v></v></c><c r="BX15" s="38" t="str"><f aca="false">IF(FU_6_AND_12,SE_6,&quot;&quot;)</f><v></v></c><c r="BY15" s="38" t="str"><f aca="false">IF(FU_6_AND_12,SE_12,&quot;&quot;)</f><v></v></c><c r="BZ15" s="49" t="n"><f aca="false">IF(AND(ISNUMBER(BC15),ISNUMBER(BE15)),BC15-A15,IF(ISNUMBER(AK15),AK15-A15,0))</f><v>218</v></c><c r="CA15" s="50" t="n"><f aca="false">IF(BZ15&gt;0,BZ15/30,&quot;&quot;)</f><v>7.26666666666667</v></c><c r="CB15" s="38" t="str"><f aca="false">IF(AND(ISNUMBER(AZ15),ISNUMBER(BR15)),(BR15-AZ15),&quot;&quot;)</f><v></v></c><c r="CC15" s="38" t="n"><f aca="false">IF(AND(ISNUMBER(AX15), ISNUMBER(AD15)), AVERAGE(AX15,AV15)-AVERAGE(AD15,AF15),&quot;&quot;)</f><v>-1.4</v></c><c r="CD15" s="38" t="str"><f aca="false">IF(AND(ISNUMBER(BN15), ISNUMBER(AD15)), AVERAGE(BN15,BP15)-AVERAGE(AD15,AF15),&quot;&quot;)</f><v></v></c><c r="CE15" s="38" t="n"><f aca="false">IF(ISNUMBER(CD15),CD15,IF(ISNUMBER(CC15),CC15,&quot;&quot;))</f><v>-1.4</v></c><c r="CF15" s="38" t="n"><f aca="false">IF(AND(ISNUMBER(SPH_PREOP),ISNUMBER(SE_LAST_)),SPH_PREOP+CYL_PREOP/2,&quot;&quot;)</f><v>0.125</v></c><c r="CG15" s="38" t="n"><f aca="false">IF(ISNUMBER(SE_12),SE_12,IF(ISNUMBER(SE_6),SE_6,&quot;&quot;))</f><v>1.375</v></c><c r="CH15" s="51" t="n"><f aca="false">IF(AND(ISNUMBER(SE_LAST_),ISNUMBER(REF_TARGET)),SE_LAST_-REF_TARGET,&quot;&quot;)</f><v>2.025</v></c><c r="CI15" s="52" t="n"><f aca="false">IF(ISNUMBER(Y15),IF(ISNUMBER(BJ15),BJ15-Y15,IF(ISNUMBER(AR15),AR15-Y15,&quot;&quot;)),&quot;&quot;)</f><v>-82</v></c><c r="CJ15" s="38" t="n"><f aca="false">IF(ISNUMBER(Z15),IF(ISNUMBER(AT15),AT15-Z15,IF(ISNUMBER(BL15),BL15-Z15,&quot;&quot;)),&quot;&quot;)</f><v>0.0899999999999999</v></c><c r="CK15" s="53" t="n"><f aca="false">IF(ISNUMBER(LAST_SE_ERROR),REF_TARGET,&quot;&quot;)</f><v>-0.65</v></c><c r="CL15" s="53" t="n"><f aca="false">IF(AND(OR(ISNUMBER(BH15),ISNUMBER(AP15)),ISNUMBER(W15)),-LOG(20/W15)--LOG(20/IF(ISNUMBER(BH15),BH15,AP15)),&quot;&quot;)</f><v>0.301029995663981</v></c><c r="CM15" s="54" t="n"><f aca="false">IF(ISNUMBER(BF15),BF15,IF(ISNUMBER(AN15),AN15,&quot;&quot;))</f><v>1.25</v></c><c r="CN15" s="54" t="n"><f aca="false">IF(AND(ISNUMBER(CM15),ISNUMBER(U15)),CM15-U15,&quot;&quot;)</f><v>0.5</v></c><c r="CO15" s="55" t="n"><f aca="false">IF(ISNUMBER(BCVA_12),BCVA_12,IF(ISNUMBER(BCVA_6),BCVA_6,&quot;&quot;))</f><v>20</v></c><c r="CP15" s="55" t="n"><f aca="false">IF(ISNUMBER(CO15),PREOP_BCVA,&quot;&quot;)</f><v>40</v></c><c r="CQ15" s="56" t="n"><f aca="false">IF(AND(REF_TARGET&lt;=0,REF_TARGET&gt;-1),IF(ISNUMBER(UDVA_12),UDVA_12,IF(ISNUMBER(UDVA_6),UDVA_6,&quot;&quot;)),&quot;&quot;)</f><v>70</v></c><c r="CR15" s="53" t="n"><f aca="false">IF(ISNUMBER(PREOP_PENTACAM_RV),IF(ISNUMBER(SPH_6),IF(ISNUMBER($EQ15),0,1),&quot;&quot;),&quot;&quot;)</f><v>0</v></c><c r="CS15" s="53" t="str"><f aca="false">IF(ISNUMBER(PREOP_PENTACAM_RV),IF(ISNUMBER(SPH_12),IF(ISNUMBER($GM15),0,1),&quot;&quot;),&quot;&quot;)</f><v></v></c><c r="CT15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15" s="0" t="n"><v>7.71</v></c><c r="CV15" s="38" t="n"><v>7.54</v></c><c r="CW15" s="38" t="n"><v>17.1</v></c><c r="CX15" s="38" t="n"><v>-0.9</v></c><c r="CY15" s="38" t="n"><v>0.08</v></c><c r="CZ15" s="38" t="n"><v>0.24</v></c><c r="DA15" s="38" t="n"><v>2.38</v></c><c r="DB15" s="38" t="n"><v>2.92</v></c><c r="DC15" s="38" t="n"><v>541</v></c><c r="DD15" s="38" t="n"><v>542</v></c><c r="DE15" s="38" t="n"><v>618</v></c><c r="DF15" s="38" t="n"><v>576</v></c><c r="DG15" s="38" t="n"><v>604</v></c><c r="DH15" s="38" t="n"><v>550</v></c><c r="DI15" s="38" t="n"><v>527</v></c><c r="DJ15" s="38" t="n"><v>-1.73</v></c><c r="DK15" s="38" t="n"><v>0.58</v></c><c r="DL15" s="38" t="n"><v>7.65</v></c><c r="DM15" s="38" t="n"><v>7.6</v></c><c r="DN15" s="38" t="n"><v>7.63</v></c><c r="DO15" s="38" t="n"><v>7.65</v></c><c r="DP15" s="38" t="n"><v>7.81</v></c><c r="DQ15" s="38" t="n"><v>7.9</v></c><c r="DR15" s="38" t="n"><v>0</v></c><c r="DS15" s="38" t="n"><v>0.6</v></c><c r="DT15" s="38" t="n"><v>6.94</v></c><c r="DU15" s="38" t="n"><v>6.58</v></c><c r="DV15" s="38" t="n"><v>6.55</v></c><c r="DW15" s="38" t="n"><v>6.68</v></c><c r="DX15" s="38" t="n"><v>6.82</v></c><c r="DY15" s="38" t="n"><v>0</v></c><c r="DZ15" s="38" t="n"><v>0</v></c><c r="EA15" s="58" t="n"><v>0.6</v></c><c r="EB15" s="59" t="n"><v>43.8</v></c><c r="EC15" s="59" t="n"><v>44.7</v></c><c r="ED15" s="59" t="n"><v>44.3</v></c><c r="EE15" s="59" t="n"><v>17.1</v></c><c r="EF15" s="59" t="n"><v>0.9</v></c><c r="EG15" s="59" t="n"><v>-5.7</v></c><c r="EH15" s="59" t="n"><v>-6.2</v></c><c r="EI15" s="59" t="n"><v>-5.9</v></c><c r="EJ15" s="59" t="n"><v>172.3</v></c><c r="EK15" s="59" t="n"><v>0.4</v></c><c r="EL15" s="59" t="n"><v>3.9</v></c><c r="EM15" s="59" t="n"><v>11.1</v></c><c r="EN15" s="59" t="n"><v>23.4</v></c><c r="EO15" s="59" t="n"><v>55.5</v></c><c r="EP15" s="60" t="n"><v>13</v></c><c r="EQ15" s="0" t="n"><v>7.82</v></c><c r="ER15" s="0" t="n"><v>7.45</v></c><c r="ES15" s="0" t="n"><v>148.9</v></c><c r="ET15" s="0" t="n"><v>-2.2</v></c><c r="EU15" s="0" t="n"><v>0</v></c><c r="EV15" s="0" t="n"><v>0.3</v></c><c r="EW15" s="0" t="n"><v>4.1</v></c><c r="EX15" s="0" t="n"><v>4.56</v></c><c r="EY15" s="0" t="n"><v>462</v></c><c r="EZ15" s="0" t="n"><v>461</v></c><c r="FA15" s="0" t="n"><v>575</v></c><c r="FB15" s="0" t="n"><v>536</v></c><c r="FC15" s="0" t="n"><v>552</v></c><c r="FD15" s="0" t="n"><v>516</v></c><c r="FE15" s="0" t="n"><v>443</v></c><c r="FF15" s="0" t="n"><v>-0.85</v></c><c r="FG15" s="0" t="n"><v>-1.11</v></c><c r="FH15" s="0" t="n"><v>7.6</v></c><c r="FI15" s="0" t="n"><v>7.65</v></c><c r="FJ15" s="0" t="n"><v>7.68</v></c><c r="FK15" s="0" t="n"><v>7.7</v></c><c r="FL15" s="0" t="n"><v>7.85</v></c><c r="FM15" s="0" t="n"><v>8.01</v></c><c r="FN15" s="0" t="n"><v>0</v></c><c r="FO15" s="0" t="n"><v>1</v></c><c r="FP15" s="0" t="n"><v>6.43</v></c><c r="FQ15" s="0" t="n"><v>6.29</v></c><c r="FR15" s="0" t="n"><v>6.48</v></c><c r="FS15" s="0" t="n"><v>6.82</v></c><c r="FT15" s="0" t="n"><v>6.91</v></c><c r="FU15" s="0" t="n"><v>0</v></c><c r="FV15" s="0" t="n"><v>0</v></c><c r="FW15" s="0" t="n"><v>1</v></c><c r="II15" s="52" t="n"><f aca="false">IF(ISNUMBER(GM15),GM15,IF(ISNUMBER(EQ15),EQ15,&quot;&quot;))</f><v>7.82</v></c><c r="IJ15" s="38" t="n"><f aca="false">IF(ISNUMBER(GN15),GN15,IF(ISNUMBER(ER15),ER15,&quot;&quot;))</f><v>7.45</v></c><c r="IK15" s="38" t="n"><f aca="false">IF(ISNUMBER(GO15),GO15,IF(ISNUMBER(ES15),ES15,&quot;&quot;))</f><v>148.9</v></c><c r="IL15" s="38" t="n"><f aca="false">IF(ISNUMBER(GP15),GP15,IF(ISNUMBER(ET15),ET15,&quot;&quot;))</f><v>-2.2</v></c><c r="IM15" s="38" t="n"><f aca="false">IF(ISNUMBER(GQ15),GQ15,IF(ISNUMBER(EU15),EU15,&quot;&quot;))</f><v>0</v></c><c r="IN15" s="38" t="n"><f aca="false">IF(ISNUMBER(GR15),GR15,IF(ISNUMBER(EV15),EV15,&quot;&quot;))</f><v>0.3</v></c><c r="IO15" s="38" t="n"><f aca="false">IF(ISNUMBER(GS15),GS15,IF(ISNUMBER(EW15),EW15,&quot;&quot;))</f><v>4.1</v></c><c r="IP15" s="38" t="n"><f aca="false">IF(ISNUMBER(GT15),GT15,IF(ISNUMBER(EX15),EX15,&quot;&quot;))</f><v>4.56</v></c><c r="IQ15" s="38" t="n"><f aca="false">IF(ISNUMBER(GU15),GU15,IF(ISNUMBER(EY15),EY15,&quot;&quot;))</f><v>462</v></c><c r="IR15" s="38" t="n"><f aca="false">IF(ISNUMBER(GV15),GV15,IF(ISNUMBER(EZ15),EZ15,&quot;&quot;))</f><v>461</v></c><c r="IS15" s="38" t="n"><f aca="false">IF(ISNUMBER(GW15),GW15,IF(ISNUMBER(FA15),FA15,&quot;&quot;))</f><v>575</v></c><c r="IT15" s="38" t="n"><f aca="false">IF(ISNUMBER(GX15),GX15,IF(ISNUMBER(FB15),FB15,&quot;&quot;))</f><v>536</v></c><c r="IU15" s="38" t="n"><f aca="false">IF(ISNUMBER(GY15),GY15,IF(ISNUMBER(FC15),FC15,&quot;&quot;))</f><v>552</v></c><c r="IV15" s="38" t="n"><f aca="false">IF(ISNUMBER(GZ15),GZ15,IF(ISNUMBER(FD15),FD15,&quot;&quot;))</f><v>516</v></c><c r="IW15" s="38" t="n"><f aca="false">IF(ISNUMBER(HA15),HA15,IF(ISNUMBER(FE15),FE15,&quot;&quot;))</f><v>443</v></c><c r="IX15" s="38" t="n"><f aca="false">IF(ISNUMBER(HB15),HB15,IF(ISNUMBER(FF15),FF15,&quot;&quot;))</f><v>-0.85</v></c><c r="IY15" s="38" t="n"><f aca="false">IF(ISNUMBER(HC15),HC15,IF(ISNUMBER(FG15),FG15,&quot;&quot;))</f><v>-1.11</v></c><c r="IZ15" s="38" t="n"><f aca="false">IF(ISNUMBER(HD15),HD15,IF(ISNUMBER(FH15),FH15,&quot;&quot;))</f><v>7.6</v></c><c r="JA15" s="38" t="n"><f aca="false">IF(ISNUMBER(HE15),HE15,IF(ISNUMBER(FI15),FI15,&quot;&quot;))</f><v>7.65</v></c><c r="JB15" s="38" t="n"><f aca="false">IF(ISNUMBER(HF15),HF15,IF(ISNUMBER(FJ15),FJ15,&quot;&quot;))</f><v>7.68</v></c><c r="JC15" s="38" t="n"><f aca="false">IF(ISNUMBER(HG15),HG15,IF(ISNUMBER(FK15),FK15,&quot;&quot;))</f><v>7.7</v></c><c r="JD15" s="38" t="n"><f aca="false">IF(ISNUMBER(HH15),HH15,IF(ISNUMBER(FL15),FL15,&quot;&quot;))</f><v>7.85</v></c><c r="JE15" s="38" t="n"><f aca="false">IF(ISNUMBER(HI15),HI15,IF(ISNUMBER(FM15),FM15,&quot;&quot;))</f><v>8.01</v></c><c r="JF15" s="38" t="n"><f aca="false">IF(ISNUMBER(HJ15),HJ15,IF(ISNUMBER(FN15),FN15,&quot;&quot;))</f><v>0</v></c><c r="JG15" s="38" t="n"><f aca="false">IF(ISNUMBER(HK15),HK15,IF(ISNUMBER(FO15),FO15,&quot;&quot;))</f><v>1</v></c><c r="JH15" s="38" t="n"><f aca="false">IF(ISNUMBER(HL15),HL15,IF(ISNUMBER(FP15),FP15,&quot;&quot;))</f><v>6.43</v></c><c r="JI15" s="38" t="n"><f aca="false">IF(ISNUMBER(HM15),HM15,IF(ISNUMBER(FQ15),FQ15,&quot;&quot;))</f><v>6.29</v></c><c r="JJ15" s="38" t="n"><f aca="false">IF(ISNUMBER(HN15),HN15,IF(ISNUMBER(FR15),FR15,&quot;&quot;))</f><v>6.48</v></c><c r="JK15" s="38" t="n"><f aca="false">IF(ISNUMBER(HO15),HO15,IF(ISNUMBER(FS15),FS15,&quot;&quot;))</f><v>6.82</v></c><c r="JL15" s="38" t="n"><f aca="false">IF(ISNUMBER(HP15),HP15,IF(ISNUMBER(FT15),FT15,&quot;&quot;))</f><v>6.91</v></c><c r="JM15" s="38" t="n"><f aca="false">IF(ISNUMBER(HQ15),HQ15,IF(ISNUMBER(FU15),FU15,&quot;&quot;))</f><v>0</v></c><c r="JN15" s="51" t="n"><f aca="false">IF(ISNUMBER(HR15),HR15,IF(ISNUMBER(FV15),FV15,&quot;&quot;))</f><v>0</v></c><c r="JO15" s="59" t="n"><f aca="false">IF(ISNUMBER(HS15),HS15,IF(ISNUMBER(FW15),FW15,&quot;&quot;))</f><v>1</v></c><c r="JP15" s="59" t="str"><f aca="false">IF(ISNUMBER(HT15),HT15,IF(ISNUMBER(FX15),FX15,&quot;&quot;))</f><v></v></c><c r="JQ15" s="59" t="str"><f aca="false">IF(ISNUMBER(HU15),HU15,IF(ISNUMBER(FY15),FY15,&quot;&quot;))</f><v></v></c><c r="JR15" s="59" t="str"><f aca="false">IF(ISNUMBER(HV15),HV15,IF(ISNUMBER(FZ15),FZ15,&quot;&quot;))</f><v></v></c><c r="JS15" s="59" t="str"><f aca="false">IF(ISNUMBER(HW15),HW15,IF(ISNUMBER(GA15),GA15,&quot;&quot;))</f><v></v></c><c r="JT15" s="59" t="str"><f aca="false">IF(ISNUMBER(HX15),HX15,IF(ISNUMBER(GB15),GB15,&quot;&quot;))</f><v></v></c><c r="JU15" s="59" t="str"><f aca="false">IF(ISNUMBER(HY15),HY15,IF(ISNUMBER(GC15),GC15,&quot;&quot;))</f><v></v></c><c r="JV15" s="59" t="str"><f aca="false">IF(ISNUMBER(HZ15),HZ15,IF(ISNUMBER(GD15),GD15,&quot;&quot;))</f><v></v></c><c r="JW15" s="59" t="str"><f aca="false">IF(ISNUMBER(IA15),IA15,IF(ISNUMBER(GE15),GE15,&quot;&quot;))</f><v></v></c><c r="JX15" s="59" t="str"><f aca="false">IF(ISNUMBER(IB15),IB15,IF(ISNUMBER(GF15),GF15,&quot;&quot;))</f><v></v></c><c r="JY15" s="59" t="str"><f aca="false">IF(ISNUMBER(IC15),IC15,IF(ISNUMBER(GG15),GG15,&quot;&quot;))</f><v></v></c><c r="JZ15" s="59" t="str"><f aca="false">IF(ISNUMBER(ID15),ID15,IF(ISNUMBER(GH15),GH15,&quot;&quot;))</f><v></v></c><c r="KA15" s="59" t="str"><f aca="false">IF(ISNUMBER(IE15),IE15,IF(ISNUMBER(GI15),GI15,&quot;&quot;))</f><v></v></c><c r="KB15" s="59" t="str"><f aca="false">IF(ISNUMBER(IF15),IF15,IF(ISNUMBER(GJ15),GJ15,&quot;&quot;))</f><v></v></c><c r="KC15" s="59" t="str"><f aca="false">IF(ISNUMBER(IG15),IG15,IF(ISNUMBER(GK15),GK15,&quot;&quot;))</f><v></v></c><c r="KD15" s="61" t="str"><f aca="false">IF(ISNUMBER(IH15),IH15,IF(ISNUMBER(GL15),GL15,&quot;&quot;))</f><v></v></c><c r="KE15" s="52" t="n"><f aca="false">IF(AND(ISNUMBER(II15),ISNUMBER(CU15)),II15-CU15,&quot;&quot;)</f><v>0.11</v></c><c r="KF15" s="38" t="n"><f aca="false">IF(AND(ISNUMBER(IJ15),ISNUMBER(CV15)),IJ15-CV15,&quot;&quot;)</f><v>-0.0899999999999999</v></c><c r="KG15" s="38" t="n"><f aca="false">IF(AND(ISNUMBER(IK15),ISNUMBER(CW15)),IK15-CW15,&quot;&quot;)</f><v>131.8</v></c><c r="KH15" s="38" t="n"><f aca="false">IF(AND(ISNUMBER(IL15),ISNUMBER(CX15)),IL15-CX15,&quot;&quot;)</f><v>-1.3</v></c><c r="KI15" s="38" t="n"><f aca="false">IF(AND(ISNUMBER(IM15),ISNUMBER(CY15)),IM15-CY15,&quot;&quot;)</f><v>-0.08</v></c><c r="KJ15" s="38" t="n"><f aca="false">IF(AND(ISNUMBER(IN15),ISNUMBER(CZ15)),IN15-CZ15,&quot;&quot;)</f><v>0.0600000000000001</v></c><c r="KK15" s="38" t="n"><f aca="false">IF(AND(ISNUMBER(IO15),ISNUMBER(DA15)),IO15-DA15,&quot;&quot;)</f><v>1.72</v></c><c r="KL15" s="38" t="n"><f aca="false">IF(AND(ISNUMBER(IP15),ISNUMBER(DB15)),IP15-DB15,&quot;&quot;)</f><v>1.64</v></c><c r="KM15" s="38" t="n"><f aca="false">IF(AND(ISNUMBER(IQ15),ISNUMBER(DC15)),IQ15-DC15,&quot;&quot;)</f><v>-79</v></c><c r="KN15" s="38" t="n"><f aca="false">IF(AND(ISNUMBER(IR15),ISNUMBER(DD15)),IR15-DD15,&quot;&quot;)</f><v>-81</v></c><c r="KO15" s="38" t="n"><f aca="false">IF(AND(ISNUMBER(IS15),ISNUMBER(DE15)),IS15-DE15,&quot;&quot;)</f><v>-43</v></c><c r="KP15" s="38" t="n"><f aca="false">IF(AND(ISNUMBER(IT15),ISNUMBER(DF15)),IT15-DF15,&quot;&quot;)</f><v>-40</v></c><c r="KQ15" s="38" t="n"><f aca="false">IF(AND(ISNUMBER(IU15),ISNUMBER(DG15)),IU15-DG15,&quot;&quot;)</f><v>-52</v></c><c r="KR15" s="38" t="n"><f aca="false">IF(AND(ISNUMBER(IV15),ISNUMBER(DH15)),IV15-DH15,&quot;&quot;)</f><v>-34</v></c><c r="KS15" s="38" t="n"><f aca="false">IF(AND(ISNUMBER(IW15),ISNUMBER(DI15)),IW15-DI15,&quot;&quot;)</f><v>-84</v></c><c r="KT15" s="38" t="n"><f aca="false">IF(AND(ISNUMBER(IX15),ISNUMBER(DJ15)),IX15-DJ15,&quot;&quot;)</f><v>0.88</v></c><c r="KU15" s="38" t="n"><f aca="false">IF(AND(ISNUMBER(IY15),ISNUMBER(DK15)),IY15-DK15,&quot;&quot;)</f><v>-1.69</v></c><c r="KV15" s="38" t="n"><f aca="false">IF(AND(ISNUMBER(IZ15),ISNUMBER(DL15)),IZ15-DL15,&quot;&quot;)</f><v>-0.0500000000000007</v></c><c r="KW15" s="38" t="n"><f aca="false">IF(AND(ISNUMBER(JA15),ISNUMBER(DM15)),JA15-DM15,&quot;&quot;)</f><v>0.0500000000000007</v></c><c r="KX15" s="38" t="n"><f aca="false">IF(AND(ISNUMBER(JB15),ISNUMBER(DN15)),JB15-DN15,&quot;&quot;)</f><v>0.0499999999999998</v></c><c r="KY15" s="38" t="n"><f aca="false">IF(AND(ISNUMBER(JC15),ISNUMBER(DO15)),JC15-DO15,&quot;&quot;)</f><v>0.0499999999999998</v></c><c r="KZ15" s="38" t="n"><f aca="false">IF(AND(ISNUMBER(JD15),ISNUMBER(DP15)),JD15-DP15,&quot;&quot;)</f><v>0.0399999999999991</v></c><c r="LA15" s="38" t="n"><f aca="false">IF(AND(ISNUMBER(JE15),ISNUMBER(DQ15)),JE15-DQ15,&quot;&quot;)</f><v>0.109999999999999</v></c><c r="LB15" s="38" t="n"><f aca="false">IF(AND(ISNUMBER(JF15),ISNUMBER(DR15)),JF15-DR15,&quot;&quot;)</f><v>0</v></c><c r="LC15" s="38" t="n"><f aca="false">IF(AND(ISNUMBER(JG15),ISNUMBER(DS15)),JG15-DS15,&quot;&quot;)</f><v>0.4</v></c><c r="LD15" s="38" t="n"><f aca="false">IF(AND(ISNUMBER(JH15),ISNUMBER(DT15)),JH15-DT15,&quot;&quot;)</f><v>-0.510000000000001</v></c><c r="LE15" s="38" t="n"><f aca="false">IF(AND(ISNUMBER(JI15),ISNUMBER(DU15)),JI15-DU15,&quot;&quot;)</f><v>-0.29</v></c><c r="LF15" s="38" t="n"><f aca="false">IF(AND(ISNUMBER(JJ15),ISNUMBER(DV15)),JJ15-DV15,&quot;&quot;)</f><v>-0.0699999999999994</v></c><c r="LG15" s="38" t="n"><f aca="false">IF(AND(ISNUMBER(JK15),ISNUMBER(DW15)),JK15-DW15,&quot;&quot;)</f><v>0.140000000000001</v></c><c r="LH15" s="38" t="n"><f aca="false">IF(AND(ISNUMBER(JL15),ISNUMBER(DX15)),JL15-DX15,&quot;&quot;)</f><v>0.0899999999999999</v></c><c r="LI15" s="38" t="n"><f aca="false">IF(AND(ISNUMBER(JM15),ISNUMBER(DY15)),JM15-DY15,&quot;&quot;)</f><v>0</v></c><c r="LJ15" s="38" t="n"><f aca="false">IF(AND(ISNUMBER(JN15),ISNUMBER(DZ15)),JN15-DZ15,&quot;&quot;)</f><v>0</v></c><c r="LK15" s="38" t="n"><f aca="false">IF(AND(ISNUMBER(JO15),ISNUMBER(EA15)),JO15-EA15,&quot;&quot;)</f><v>0.4</v></c><c r="LL15" s="38" t="str"><f aca="false">IF(AND(ISNUMBER(JP15),ISNUMBER(EB15)),JP15-EB15,&quot;&quot;)</f><v></v></c><c r="LM15" s="38" t="str"><f aca="false">IF(AND(ISNUMBER(JQ15),ISNUMBER(EC15)),JQ15-EC15,&quot;&quot;)</f><v></v></c><c r="LN15" s="38" t="str"><f aca="false">IF(AND(ISNUMBER(JR15),ISNUMBER(ED15)),JR15-ED15,&quot;&quot;)</f><v></v></c><c r="LO15" s="38" t="str"><f aca="false">IF(AND(ISNUMBER(JS15),ISNUMBER(EE15)),JS15-EE15,&quot;&quot;)</f><v></v></c><c r="LP15" s="38" t="str"><f aca="false">IF(AND(ISNUMBER(JT15),ISNUMBER(EF15)),JT15-EF15,&quot;&quot;)</f><v></v></c><c r="LQ15" s="38" t="str"><f aca="false">IF(AND(ISNUMBER(JU15),ISNUMBER(EG15)),JU15-EG15,&quot;&quot;)</f><v></v></c><c r="LR15" s="38" t="str"><f aca="false">IF(AND(ISNUMBER(JV15),ISNUMBER(EH15)),JV15-EH15,&quot;&quot;)</f><v></v></c><c r="LS15" s="38" t="str"><f aca="false">IF(AND(ISNUMBER(JW15),ISNUMBER(EI15)),JW15-EI15,&quot;&quot;)</f><v></v></c><c r="LT15" s="38" t="str"><f aca="false">IF(AND(ISNUMBER(JX15),ISNUMBER(EJ15)),JX15-EJ15,&quot;&quot;)</f><v></v></c><c r="LU15" s="38" t="str"><f aca="false">IF(AND(ISNUMBER(JY15),ISNUMBER(EK15)),JY15-EK15,&quot;&quot;)</f><v></v></c><c r="LV15" s="38" t="str"><f aca="false">IF(AND(ISNUMBER(JZ15),ISNUMBER(EL15)),JZ15-EL15,&quot;&quot;)</f><v></v></c><c r="LW15" s="38" t="str"><f aca="false">IF(AND(ISNUMBER(KA15),ISNUMBER(EM15)),KA15-EM15,&quot;&quot;)</f><v></v></c><c r="LX15" s="38" t="str"><f aca="false">IF(AND(ISNUMBER(KB15),ISNUMBER(EN15)),KB15-EN15,&quot;&quot;)</f><v></v></c><c r="LY15" s="38" t="str"><f aca="false">IF(AND(ISNUMBER(KC15),ISNUMBER(EO15)),KC15-EO15,&quot;&quot;)</f><v></v></c><c r="LZ15" s="38" t="str"><f aca="false">IF(AND(ISNUMBER(KD15),ISNUMBER(EP15)),KD15-EP15,&quot;&quot;)</f><v></v></c><c r="MA15" s="38" t="str"><f aca="false">IF(AND(ISNUMBER(HT15),ISNUMBER(FX15)),HT15-FX15,&quot;&quot;)</f><v></v></c><c r="MB15" s="38" t="str"><f aca="false">IF(AND(ISNUMBER(HU15),ISNUMBER(FY15)),HU15-FY15,&quot;&quot;)</f><v></v></c><c r="MC15" s="38" t="str"><f aca="false">IF(AND(ISNUMBER(HY15),ISNUMBER(GC15)),HY15-GC15,&quot;&quot;)</f><v></v></c><c r="MD15" s="38" t="n"><f aca="false">HZ15-GD15</f><v>0</v></c></row><row collapsed="false" customFormat="false" customHeight="true" hidden="false" ht="26.25" outlineLevel="0" r="16"><c r="A16" s="35" t="n"><v>41339</v></c><c r="B16" s="36" t="s"><v>367</v></c><c r="C16" s="36" t="s"><v>368</v></c><c r="D16" s="37" t="s"><v>339</v></c><c r="E16" s="38" t="n"><v>76</v></c><c r="F16" s="39" t="n"><v>13294</v></c><c r="G16" s="38" t="s"><v>340</v></c><c r="H16" s="38" t="s"><v>333</v></c><c r="I16" s="38" t="n"><v>1836414</v></c><c r="K16" s="70"/><c r="L16" s="41"/><c r="M16" s="41"/><c r="N16" s="41"/><c r="O16" s="41"/><c r="P16" s="42" t="n"><v>-1.5</v></c><c r="Q16" s="43" t="n"><v>-1.71</v></c><c r="R16" s="43" t="s"><v>334</v></c><c r="S16" s="44" t="n"><v>41333</v></c><c r="T16" s="45" t="n"><v>0.275</v></c><c r="U16" s="45" t="n"><v>0</v></c><c r="V16" s="38" t="n"><v>0</v></c><c r="W16" s="38" t="n"><v>50</v></c><c r="X16" s="38" t="n"><v>15</v></c><c r="Y16" s="38" t="n"><v>583</v></c><c r="Z16" s="38" t="n"><v>22.9</v></c><c r="AC16" s="38" t="n"><v>2.96</v></c><c r="AD16" s="38" t="n"><v>43.95</v></c><c r="AE16" s="38" t="n"><v>145</v></c><c r="AF16" s="38" t="n"><v>44.88</v></c><c r="AG16" s="38" t="n"><v>55</v></c><c r="AH16" s="38" t="n"><v>0</v></c><c r="AI16" s="38" t="n"><f aca="false">IF(AND(ISNUMBER(SK),SK&gt;0),1,0)</f><v>0</v></c><c r="AK16" s="46" t="n"><v>41507</v></c><c r="AL16" s="47" t="n"><v>40</v></c><c r="AM16" s="45" t="n"><v>0</v></c><c r="AN16" s="45" t="n"><v>1.25</v></c><c r="AO16" s="38" t="n"><v>53</v></c><c r="AP16" s="38" t="n"><v>20</v></c><c r="AQ16" s="38" t="n"><v>15</v></c><c r="AR16" s="38" t="n"><v>500</v></c><c r="AS16" s="38" t="n"><v>2058</v></c><c r="AZ16" s="38" t="n"><f aca="false">IF(ISNUMBER(AM16),AM16+0.5*AN16,&quot;&quot;)</f><v>0.625</v></c><c r="BA16" s="38" t="n"><f aca="false">IF(ISNUMBER(AZ16),IF(ISNUMBER(Q16),AZ16-Q16,&quot;MISSING&quot;),&quot;&quot;)</f><v>2.335</v></c><c r="BB16" s="38" t="n"><f aca="false">IF(AND(ISNUMBER(AR16),ISNUMBER(Y16)),AR16-Y16,IF(ISNUMBER(AR16),&quot;MISSING&quot;,&quot;&quot;))</f><v>-83</v></c><c r="BC16" s="71" t="n"><v>41717</v></c><c r="BR16" s="38" t="str"><f aca="false">IF(ISNUMBER(BE16),BE16+0.5*BF16,&quot;&quot;)</f><v></v></c><c r="BS16" s="38" t="str"><f aca="false">IF(ISNUMBER(BR16),IF(ISNUMBER($Q16),BR16-$Q16,&quot;MISSING&quot;),&quot;&quot;)</f><v></v></c><c r="BT16" s="38" t="str"><f aca="false">IF(AND(ISNUMBER(BJ16),ISNUMBER($Y16)),BJ16-$Y16,IF(ISNUMBER(BJ16),&quot;MISSING&quot;,&quot;&quot;))</f><v></v></c><c r="BU16" s="38" t="n"><f aca="false">IF(AND(ISBLANK($AM16),ISBLANK($BE16)),0,1)</f><v>1</v></c><c r="BV16" s="38" t="n"><f aca="false">IF(AND(ISNUMBER($AM16),ISNUMBER($BE16)),1,0)</f><v>0</v></c><c r="BW16" s="38" t="str"><f aca="false">IF(BV16,SE_PREOP,&quot;&quot;)</f><v></v></c><c r="BX16" s="38" t="str"><f aca="false">IF(FU_6_AND_12,SE_6,&quot;&quot;)</f><v></v></c><c r="BY16" s="38" t="str"><f aca="false">IF(FU_6_AND_12,SE_12,&quot;&quot;)</f><v></v></c><c r="BZ16" s="49" t="n"><f aca="false">IF(AND(ISNUMBER(BC16),ISNUMBER(BE16)),BC16-A16,IF(ISNUMBER(AK16),AK16-A16,0))</f><v>168</v></c><c r="CA16" s="50" t="n"><f aca="false">IF(BZ16&gt;0,BZ16/30,&quot;&quot;)</f><v>5.6</v></c><c r="CB16" s="38" t="str"><f aca="false">IF(AND(ISNUMBER(AZ16),ISNUMBER(BR16)),(BR16-AZ16),&quot;&quot;)</f><v></v></c><c r="CC16" s="38" t="str"><f aca="false">IF(AND(ISNUMBER(AX16), ISNUMBER(AD16)), AVERAGE(AX16,AV16)-AVERAGE(AD16,AF16),&quot;&quot;)</f><v></v></c><c r="CD16" s="38" t="str"><f aca="false">IF(AND(ISNUMBER(BN16), ISNUMBER(AD16)), AVERAGE(BN16,BP16)-AVERAGE(AD16,AF16),&quot;&quot;)</f><v></v></c><c r="CE16" s="38" t="str"><f aca="false">IF(ISNUMBER(CD16),CD16,IF(ISNUMBER(CC16),CC16,&quot;&quot;))</f><v></v></c><c r="CF16" s="38" t="n"><f aca="false">IF(AND(ISNUMBER(SPH_PREOP),ISNUMBER(SE_LAST_)),SPH_PREOP+CYL_PREOP/2,&quot;&quot;)</f><v>0.275</v></c><c r="CG16" s="38" t="n"><f aca="false">IF(ISNUMBER(SE_12),SE_12,IF(ISNUMBER(SE_6),SE_6,&quot;&quot;))</f><v>0.625</v></c><c r="CH16" s="51" t="n"><f aca="false">IF(AND(ISNUMBER(SE_LAST_),ISNUMBER(REF_TARGET)),SE_LAST_-REF_TARGET,&quot;&quot;)</f><v>2.335</v></c><c r="CI16" s="52" t="n"><f aca="false">IF(ISNUMBER(Y16),IF(ISNUMBER(BJ16),BJ16-Y16,IF(ISNUMBER(AR16),AR16-Y16,&quot;&quot;)),&quot;&quot;)</f><v>-83</v></c><c r="CJ16" s="38" t="str"><f aca="false">IF(ISNUMBER(Z16),IF(ISNUMBER(AT16),AT16-Z16,IF(ISNUMBER(BL16),BL16-Z16,&quot;&quot;)),&quot;&quot;)</f><v></v></c><c r="CK16" s="53" t="n"><f aca="false">IF(ISNUMBER(LAST_SE_ERROR),REF_TARGET,&quot;&quot;)</f><v>-1.71</v></c><c r="CL16" s="53" t="n"><f aca="false">IF(AND(OR(ISNUMBER(BH16),ISNUMBER(AP16)),ISNUMBER(W16)),-LOG(20/W16)--LOG(20/IF(ISNUMBER(BH16),BH16,AP16)),&quot;&quot;)</f><v>0.397940008672038</v></c><c r="CM16" s="54" t="n"><f aca="false">IF(ISNUMBER(BF16),BF16,IF(ISNUMBER(AN16),AN16,&quot;&quot;))</f><v>1.25</v></c><c r="CN16" s="54" t="n"><f aca="false">IF(AND(ISNUMBER(CM16),ISNUMBER(U16)),CM16-U16,&quot;&quot;)</f><v>1.25</v></c><c r="CO16" s="55" t="n"><f aca="false">IF(ISNUMBER(BCVA_12),BCVA_12,IF(ISNUMBER(BCVA_6),BCVA_6,&quot;&quot;))</f><v>20</v></c><c r="CP16" s="55" t="n"><f aca="false">IF(ISNUMBER(CO16),PREOP_BCVA,&quot;&quot;)</f><v>50</v></c><c r="CQ16" s="56" t="n"><f aca="false">IF(AND(REF_TARGET&lt;=0,REF_TARGET&gt;-1),IF(ISNUMBER(UDVA_12),UDVA_12,IF(ISNUMBER(UDVA_6),UDVA_6,&quot;&quot;)),&quot;&quot;)</f><v>0</v></c><c r="CR16" s="53" t="n"><f aca="false">IF(ISNUMBER(PREOP_PENTACAM_RV),IF(ISNUMBER(SPH_6),IF(ISNUMBER($EQ16),0,1),&quot;&quot;),&quot;&quot;)</f><v>1</v></c><c r="CS16" s="53" t="str"><f aca="false">IF(ISNUMBER(PREOP_PENTACAM_RV),IF(ISNUMBER(SPH_12),IF(ISNUMBER($GM16),0,1),&quot;&quot;),&quot;&quot;)</f><v></v></c><c r="CT16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1</v></c><c r="CU16" s="0" t="n"><v>7.81</v></c><c r="CV16" s="38" t="n"><v>7.65</v></c><c r="CW16" s="38" t="n"><v>161.1</v></c><c r="CX16" s="38" t="n"><v>-0.9</v></c><c r="CY16" s="38" t="n"><v>0.19</v></c><c r="CZ16" s="38" t="n"><v>0.6</v></c><c r="DA16" s="38" t="n"><v>2.22</v></c><c r="DB16" s="38" t="n"><v>2.82</v></c><c r="DC16" s="38" t="n"><v>593</v></c><c r="DD16" s="38" t="n"><v>593</v></c><c r="DE16" s="38" t="n"><v>613</v></c><c r="DF16" s="38" t="n"><v>607</v></c><c r="DG16" s="38" t="n"><v>624</v></c><c r="DH16" s="38" t="n"><v>609</v></c><c r="DI16" s="38" t="n"><v>582</v></c><c r="DJ16" s="38" t="n"><v>-1.06</v></c><c r="DK16" s="38" t="n"><v>1.48</v></c><c r="DL16" s="38" t="n"><v>7.75</v></c><c r="DM16" s="38" t="n"><v>7.68</v></c><c r="DN16" s="38" t="n"><v>7.68</v></c><c r="DO16" s="38" t="n"><v>7.91</v></c><c r="DP16" s="38" t="n"><v>8.31</v></c><c r="DQ16" s="38" t="n"><v>8.51</v></c><c r="DR16" s="38" t="n"><v>0</v></c><c r="DS16" s="38" t="n"><v>0.3</v></c><c r="DT16" s="38" t="n"><v>7.33</v></c><c r="DU16" s="38" t="n"><v>6.79</v></c><c r="DV16" s="38" t="n"><v>6.58</v></c><c r="DW16" s="38" t="n"><v>6.84</v></c><c r="DX16" s="38" t="n"><v>7.21</v></c><c r="DY16" s="38" t="n"><v>7.43</v></c><c r="DZ16" s="38" t="n"><v>0</v></c><c r="EA16" s="58" t="n"><v>0.3</v></c><c r="EB16" s="59" t="n"><v>43.2</v></c><c r="EC16" s="59" t="n"><v>44.1</v></c><c r="ED16" s="59" t="n"><v>43.7</v></c><c r="EE16" s="59" t="n"><v>161.1</v></c><c r="EF16" s="59" t="n"><v>0.9</v></c><c r="EG16" s="59" t="n"><v>-5.5</v></c><c r="EH16" s="59" t="n"><v>-5.7</v></c><c r="EI16" s="59" t="n"><v>-5.6</v></c><c r="EJ16" s="59" t="n"><v>140.5</v></c><c r="EK16" s="59" t="n"><v>0.3</v></c><c r="EL16" s="59" t="n"><v>4.2</v></c><c r="EM16" s="59" t="n"><v>11.9</v></c><c r="EN16" s="59" t="n"><v>24.9</v></c><c r="EO16" s="59" t="n"><v>58.4</v></c><c r="EP16" s="60" t="n"><v>14</v></c><c r="FX16" s="59" t="n"><v>42.9</v></c><c r="FY16" s="59" t="n"><v>43.9</v></c><c r="FZ16" s="59" t="n"><v>43.4</v></c><c r="GA16" s="59" t="n"><v>144.7</v></c><c r="GB16" s="59" t="n"><v>1</v></c><c r="GC16" s="59" t="n"><v>-6.3</v></c><c r="GD16" s="59" t="n"><v>-6.4</v></c><c r="GE16" s="59" t="n"><v>-6.4</v></c><c r="GF16" s="59" t="n"><v>166.8</v></c><c r="GG16" s="59" t="n"><v>0.1</v></c><c r="GH16" s="59" t="n"><v>3.6</v></c><c r="GI16" s="59" t="n"><v>10.7</v></c><c r="GJ16" s="59" t="n"><v>23.2</v></c><c r="GK16" s="59" t="n"><v>57.1</v></c><c r="GL16" s="61" t="n"><v>16</v></c><c r="II16" s="52" t="str"><f aca="false">IF(ISNUMBER(GM16),GM16,IF(ISNUMBER(EQ16),EQ16,&quot;&quot;))</f><v></v></c><c r="IJ16" s="38" t="str"><f aca="false">IF(ISNUMBER(GN16),GN16,IF(ISNUMBER(ER16),ER16,&quot;&quot;))</f><v></v></c><c r="IK16" s="38" t="str"><f aca="false">IF(ISNUMBER(GO16),GO16,IF(ISNUMBER(ES16),ES16,&quot;&quot;))</f><v></v></c><c r="IL16" s="38" t="str"><f aca="false">IF(ISNUMBER(GP16),GP16,IF(ISNUMBER(ET16),ET16,&quot;&quot;))</f><v></v></c><c r="IM16" s="38" t="str"><f aca="false">IF(ISNUMBER(GQ16),GQ16,IF(ISNUMBER(EU16),EU16,&quot;&quot;))</f><v></v></c><c r="IN16" s="38" t="str"><f aca="false">IF(ISNUMBER(GR16),GR16,IF(ISNUMBER(EV16),EV16,&quot;&quot;))</f><v></v></c><c r="IO16" s="38" t="str"><f aca="false">IF(ISNUMBER(GS16),GS16,IF(ISNUMBER(EW16),EW16,&quot;&quot;))</f><v></v></c><c r="IP16" s="38" t="str"><f aca="false">IF(ISNUMBER(GT16),GT16,IF(ISNUMBER(EX16),EX16,&quot;&quot;))</f><v></v></c><c r="IQ16" s="38" t="str"><f aca="false">IF(ISNUMBER(GU16),GU16,IF(ISNUMBER(EY16),EY16,&quot;&quot;))</f><v></v></c><c r="IR16" s="38" t="str"><f aca="false">IF(ISNUMBER(GV16),GV16,IF(ISNUMBER(EZ16),EZ16,&quot;&quot;))</f><v></v></c><c r="IS16" s="38" t="str"><f aca="false">IF(ISNUMBER(GW16),GW16,IF(ISNUMBER(FA16),FA16,&quot;&quot;))</f><v></v></c><c r="IT16" s="38" t="str"><f aca="false">IF(ISNUMBER(GX16),GX16,IF(ISNUMBER(FB16),FB16,&quot;&quot;))</f><v></v></c><c r="IU16" s="38" t="str"><f aca="false">IF(ISNUMBER(GY16),GY16,IF(ISNUMBER(FC16),FC16,&quot;&quot;))</f><v></v></c><c r="IV16" s="38" t="str"><f aca="false">IF(ISNUMBER(GZ16),GZ16,IF(ISNUMBER(FD16),FD16,&quot;&quot;))</f><v></v></c><c r="IW16" s="38" t="str"><f aca="false">IF(ISNUMBER(HA16),HA16,IF(ISNUMBER(FE16),FE16,&quot;&quot;))</f><v></v></c><c r="IX16" s="38" t="str"><f aca="false">IF(ISNUMBER(HB16),HB16,IF(ISNUMBER(FF16),FF16,&quot;&quot;))</f><v></v></c><c r="IY16" s="38" t="str"><f aca="false">IF(ISNUMBER(HC16),HC16,IF(ISNUMBER(FG16),FG16,&quot;&quot;))</f><v></v></c><c r="IZ16" s="38" t="str"><f aca="false">IF(ISNUMBER(HD16),HD16,IF(ISNUMBER(FH16),FH16,&quot;&quot;))</f><v></v></c><c r="JA16" s="38" t="str"><f aca="false">IF(ISNUMBER(HE16),HE16,IF(ISNUMBER(FI16),FI16,&quot;&quot;))</f><v></v></c><c r="JB16" s="38" t="str"><f aca="false">IF(ISNUMBER(HF16),HF16,IF(ISNUMBER(FJ16),FJ16,&quot;&quot;))</f><v></v></c><c r="JC16" s="38" t="str"><f aca="false">IF(ISNUMBER(HG16),HG16,IF(ISNUMBER(FK16),FK16,&quot;&quot;))</f><v></v></c><c r="JD16" s="38" t="str"><f aca="false">IF(ISNUMBER(HH16),HH16,IF(ISNUMBER(FL16),FL16,&quot;&quot;))</f><v></v></c><c r="JE16" s="38" t="str"><f aca="false">IF(ISNUMBER(HI16),HI16,IF(ISNUMBER(FM16),FM16,&quot;&quot;))</f><v></v></c><c r="JF16" s="38" t="str"><f aca="false">IF(ISNUMBER(HJ16),HJ16,IF(ISNUMBER(FN16),FN16,&quot;&quot;))</f><v></v></c><c r="JG16" s="38" t="str"><f aca="false">IF(ISNUMBER(HK16),HK16,IF(ISNUMBER(FO16),FO16,&quot;&quot;))</f><v></v></c><c r="JH16" s="38" t="str"><f aca="false">IF(ISNUMBER(HL16),HL16,IF(ISNUMBER(FP16),FP16,&quot;&quot;))</f><v></v></c><c r="JI16" s="38" t="str"><f aca="false">IF(ISNUMBER(HM16),HM16,IF(ISNUMBER(FQ16),FQ16,&quot;&quot;))</f><v></v></c><c r="JJ16" s="38" t="str"><f aca="false">IF(ISNUMBER(HN16),HN16,IF(ISNUMBER(FR16),FR16,&quot;&quot;))</f><v></v></c><c r="JK16" s="38" t="str"><f aca="false">IF(ISNUMBER(HO16),HO16,IF(ISNUMBER(FS16),FS16,&quot;&quot;))</f><v></v></c><c r="JL16" s="38" t="str"><f aca="false">IF(ISNUMBER(HP16),HP16,IF(ISNUMBER(FT16),FT16,&quot;&quot;))</f><v></v></c><c r="JM16" s="38" t="str"><f aca="false">IF(ISNUMBER(HQ16),HQ16,IF(ISNUMBER(FU16),FU16,&quot;&quot;))</f><v></v></c><c r="JN16" s="51" t="str"><f aca="false">IF(ISNUMBER(HR16),HR16,IF(ISNUMBER(FV16),FV16,&quot;&quot;))</f><v></v></c><c r="JO16" s="59" t="str"><f aca="false">IF(ISNUMBER(HS16),HS16,IF(ISNUMBER(FW16),FW16,&quot;&quot;))</f><v></v></c><c r="JP16" s="59" t="n"><f aca="false">IF(ISNUMBER(HT16),HT16,IF(ISNUMBER(FX16),FX16,&quot;&quot;))</f><v>42.9</v></c><c r="JQ16" s="59" t="n"><f aca="false">IF(ISNUMBER(HU16),HU16,IF(ISNUMBER(FY16),FY16,&quot;&quot;))</f><v>43.9</v></c><c r="JR16" s="59" t="n"><f aca="false">IF(ISNUMBER(HV16),HV16,IF(ISNUMBER(FZ16),FZ16,&quot;&quot;))</f><v>43.4</v></c><c r="JS16" s="59" t="n"><f aca="false">IF(ISNUMBER(HW16),HW16,IF(ISNUMBER(GA16),GA16,&quot;&quot;))</f><v>144.7</v></c><c r="JT16" s="59" t="n"><f aca="false">IF(ISNUMBER(HX16),HX16,IF(ISNUMBER(GB16),GB16,&quot;&quot;))</f><v>1</v></c><c r="JU16" s="59" t="n"><f aca="false">IF(ISNUMBER(HY16),HY16,IF(ISNUMBER(GC16),GC16,&quot;&quot;))</f><v>-6.3</v></c><c r="JV16" s="59" t="n"><f aca="false">IF(ISNUMBER(HZ16),HZ16,IF(ISNUMBER(GD16),GD16,&quot;&quot;))</f><v>-6.4</v></c><c r="JW16" s="59" t="n"><f aca="false">IF(ISNUMBER(IA16),IA16,IF(ISNUMBER(GE16),GE16,&quot;&quot;))</f><v>-6.4</v></c><c r="JX16" s="59" t="n"><f aca="false">IF(ISNUMBER(IB16),IB16,IF(ISNUMBER(GF16),GF16,&quot;&quot;))</f><v>166.8</v></c><c r="JY16" s="59" t="n"><f aca="false">IF(ISNUMBER(IC16),IC16,IF(ISNUMBER(GG16),GG16,&quot;&quot;))</f><v>0.1</v></c><c r="JZ16" s="59" t="n"><f aca="false">IF(ISNUMBER(ID16),ID16,IF(ISNUMBER(GH16),GH16,&quot;&quot;))</f><v>3.6</v></c><c r="KA16" s="59" t="n"><f aca="false">IF(ISNUMBER(IE16),IE16,IF(ISNUMBER(GI16),GI16,&quot;&quot;))</f><v>10.7</v></c><c r="KB16" s="59" t="n"><f aca="false">IF(ISNUMBER(IF16),IF16,IF(ISNUMBER(GJ16),GJ16,&quot;&quot;))</f><v>23.2</v></c><c r="KC16" s="59" t="n"><f aca="false">IF(ISNUMBER(IG16),IG16,IF(ISNUMBER(GK16),GK16,&quot;&quot;))</f><v>57.1</v></c><c r="KD16" s="61" t="n"><f aca="false">IF(ISNUMBER(IH16),IH16,IF(ISNUMBER(GL16),GL16,&quot;&quot;))</f><v>16</v></c><c r="KE16" s="52" t="str"><f aca="false">IF(AND(ISNUMBER(II16),ISNUMBER(CU16)),II16-CU16,&quot;&quot;)</f><v></v></c><c r="KF16" s="38" t="str"><f aca="false">IF(AND(ISNUMBER(IJ16),ISNUMBER(CV16)),IJ16-CV16,&quot;&quot;)</f><v></v></c><c r="KG16" s="38" t="str"><f aca="false">IF(AND(ISNUMBER(IK16),ISNUMBER(CW16)),IK16-CW16,&quot;&quot;)</f><v></v></c><c r="KH16" s="38" t="str"><f aca="false">IF(AND(ISNUMBER(IL16),ISNUMBER(CX16)),IL16-CX16,&quot;&quot;)</f><v></v></c><c r="KI16" s="38" t="str"><f aca="false">IF(AND(ISNUMBER(IM16),ISNUMBER(CY16)),IM16-CY16,&quot;&quot;)</f><v></v></c><c r="KJ16" s="38" t="str"><f aca="false">IF(AND(ISNUMBER(IN16),ISNUMBER(CZ16)),IN16-CZ16,&quot;&quot;)</f><v></v></c><c r="KK16" s="38" t="str"><f aca="false">IF(AND(ISNUMBER(IO16),ISNUMBER(DA16)),IO16-DA16,&quot;&quot;)</f><v></v></c><c r="KL16" s="38" t="str"><f aca="false">IF(AND(ISNUMBER(IP16),ISNUMBER(DB16)),IP16-DB16,&quot;&quot;)</f><v></v></c><c r="KM16" s="38" t="str"><f aca="false">IF(AND(ISNUMBER(IQ16),ISNUMBER(DC16)),IQ16-DC16,&quot;&quot;)</f><v></v></c><c r="KN16" s="38" t="str"><f aca="false">IF(AND(ISNUMBER(IR16),ISNUMBER(DD16)),IR16-DD16,&quot;&quot;)</f><v></v></c><c r="KO16" s="38" t="str"><f aca="false">IF(AND(ISNUMBER(IS16),ISNUMBER(DE16)),IS16-DE16,&quot;&quot;)</f><v></v></c><c r="KP16" s="38" t="str"><f aca="false">IF(AND(ISNUMBER(IT16),ISNUMBER(DF16)),IT16-DF16,&quot;&quot;)</f><v></v></c><c r="KQ16" s="38" t="str"><f aca="false">IF(AND(ISNUMBER(IU16),ISNUMBER(DG16)),IU16-DG16,&quot;&quot;)</f><v></v></c><c r="KR16" s="38" t="str"><f aca="false">IF(AND(ISNUMBER(IV16),ISNUMBER(DH16)),IV16-DH16,&quot;&quot;)</f><v></v></c><c r="KS16" s="38" t="str"><f aca="false">IF(AND(ISNUMBER(IW16),ISNUMBER(DI16)),IW16-DI16,&quot;&quot;)</f><v></v></c><c r="KT16" s="38" t="str"><f aca="false">IF(AND(ISNUMBER(IX16),ISNUMBER(DJ16)),IX16-DJ16,&quot;&quot;)</f><v></v></c><c r="KU16" s="38" t="str"><f aca="false">IF(AND(ISNUMBER(IY16),ISNUMBER(DK16)),IY16-DK16,&quot;&quot;)</f><v></v></c><c r="KV16" s="38" t="str"><f aca="false">IF(AND(ISNUMBER(IZ16),ISNUMBER(DL16)),IZ16-DL16,&quot;&quot;)</f><v></v></c><c r="KW16" s="38" t="str"><f aca="false">IF(AND(ISNUMBER(JA16),ISNUMBER(DM16)),JA16-DM16,&quot;&quot;)</f><v></v></c><c r="KX16" s="38" t="str"><f aca="false">IF(AND(ISNUMBER(JB16),ISNUMBER(DN16)),JB16-DN16,&quot;&quot;)</f><v></v></c><c r="KY16" s="38" t="str"><f aca="false">IF(AND(ISNUMBER(JC16),ISNUMBER(DO16)),JC16-DO16,&quot;&quot;)</f><v></v></c><c r="KZ16" s="38" t="str"><f aca="false">IF(AND(ISNUMBER(JD16),ISNUMBER(DP16)),JD16-DP16,&quot;&quot;)</f><v></v></c><c r="LA16" s="38" t="str"><f aca="false">IF(AND(ISNUMBER(JE16),ISNUMBER(DQ16)),JE16-DQ16,&quot;&quot;)</f><v></v></c><c r="LB16" s="38" t="str"><f aca="false">IF(AND(ISNUMBER(JF16),ISNUMBER(DR16)),JF16-DR16,&quot;&quot;)</f><v></v></c><c r="LC16" s="38" t="str"><f aca="false">IF(AND(ISNUMBER(JG16),ISNUMBER(DS16)),JG16-DS16,&quot;&quot;)</f><v></v></c><c r="LD16" s="38" t="str"><f aca="false">IF(AND(ISNUMBER(JH16),ISNUMBER(DT16)),JH16-DT16,&quot;&quot;)</f><v></v></c><c r="LE16" s="38" t="str"><f aca="false">IF(AND(ISNUMBER(JI16),ISNUMBER(DU16)),JI16-DU16,&quot;&quot;)</f><v></v></c><c r="LF16" s="38" t="str"><f aca="false">IF(AND(ISNUMBER(JJ16),ISNUMBER(DV16)),JJ16-DV16,&quot;&quot;)</f><v></v></c><c r="LG16" s="38" t="str"><f aca="false">IF(AND(ISNUMBER(JK16),ISNUMBER(DW16)),JK16-DW16,&quot;&quot;)</f><v></v></c><c r="LH16" s="38" t="str"><f aca="false">IF(AND(ISNUMBER(JL16),ISNUMBER(DX16)),JL16-DX16,&quot;&quot;)</f><v></v></c><c r="LI16" s="38" t="str"><f aca="false">IF(AND(ISNUMBER(JM16),ISNUMBER(DY16)),JM16-DY16,&quot;&quot;)</f><v></v></c><c r="LJ16" s="38" t="str"><f aca="false">IF(AND(ISNUMBER(JN16),ISNUMBER(DZ16)),JN16-DZ16,&quot;&quot;)</f><v></v></c><c r="LK16" s="38" t="str"><f aca="false">IF(AND(ISNUMBER(JO16),ISNUMBER(EA16)),JO16-EA16,&quot;&quot;)</f><v></v></c><c r="LL16" s="38" t="n"><f aca="false">IF(AND(ISNUMBER(JP16),ISNUMBER(EB16)),JP16-EB16,&quot;&quot;)</f><v>-0.300000000000004</v></c><c r="LM16" s="38" t="n"><f aca="false">IF(AND(ISNUMBER(JQ16),ISNUMBER(EC16)),JQ16-EC16,&quot;&quot;)</f><v>-0.200000000000003</v></c><c r="LN16" s="38" t="n"><f aca="false">IF(AND(ISNUMBER(JR16),ISNUMBER(ED16)),JR16-ED16,&quot;&quot;)</f><v>-0.300000000000004</v></c><c r="LO16" s="38" t="n"><f aca="false">IF(AND(ISNUMBER(JS16),ISNUMBER(EE16)),JS16-EE16,&quot;&quot;)</f><v>-16.4</v></c><c r="LP16" s="38" t="n"><f aca="false">IF(AND(ISNUMBER(JT16),ISNUMBER(EF16)),JT16-EF16,&quot;&quot;)</f><v>0.1</v></c><c r="LQ16" s="38" t="n"><f aca="false">IF(AND(ISNUMBER(JU16),ISNUMBER(EG16)),JU16-EG16,&quot;&quot;)</f><v>-0.8</v></c><c r="LR16" s="38" t="n"><f aca="false">IF(AND(ISNUMBER(JV16),ISNUMBER(EH16)),JV16-EH16,&quot;&quot;)</f><v>-0.7</v></c><c r="LS16" s="38" t="n"><f aca="false">IF(AND(ISNUMBER(JW16),ISNUMBER(EI16)),JW16-EI16,&quot;&quot;)</f><v>-0.800000000000001</v></c><c r="LT16" s="38" t="n"><f aca="false">IF(AND(ISNUMBER(JX16),ISNUMBER(EJ16)),JX16-EJ16,&quot;&quot;)</f><v>26.3</v></c><c r="LU16" s="38" t="n"><f aca="false">IF(AND(ISNUMBER(JY16),ISNUMBER(EK16)),JY16-EK16,&quot;&quot;)</f><v>-0.2</v></c><c r="LV16" s="38" t="n"><f aca="false">IF(AND(ISNUMBER(JZ16),ISNUMBER(EL16)),JZ16-EL16,&quot;&quot;)</f><v>-0.6</v></c><c r="LW16" s="38" t="n"><f aca="false">IF(AND(ISNUMBER(KA16),ISNUMBER(EM16)),KA16-EM16,&quot;&quot;)</f><v>-1.2</v></c><c r="LX16" s="38" t="n"><f aca="false">IF(AND(ISNUMBER(KB16),ISNUMBER(EN16)),KB16-EN16,&quot;&quot;)</f><v>-1.7</v></c><c r="LY16" s="38" t="n"><f aca="false">IF(AND(ISNUMBER(KC16),ISNUMBER(EO16)),KC16-EO16,&quot;&quot;)</f><v>-1.3</v></c><c r="LZ16" s="38" t="n"><f aca="false">IF(AND(ISNUMBER(KD16),ISNUMBER(EP16)),KD16-EP16,&quot;&quot;)</f><v>2</v></c><c r="MA16" s="38" t="str"><f aca="false">IF(AND(ISNUMBER(HT16),ISNUMBER(FX16)),HT16-FX16,&quot;&quot;)</f><v></v></c><c r="MB16" s="38" t="str"><f aca="false">IF(AND(ISNUMBER(HU16),ISNUMBER(FY16)),HU16-FY16,&quot;&quot;)</f><v></v></c><c r="MC16" s="38" t="str"><f aca="false">IF(AND(ISNUMBER(HY16),ISNUMBER(GC16)),HY16-GC16,&quot;&quot;)</f><v></v></c><c r="MD16" s="38" t="n"><f aca="false">HZ16-GD16</f><v>6.4</v></c></row><row collapsed="false" customFormat="false" customHeight="true" hidden="false" ht="26.25" outlineLevel="0" r="17"><c r="A17" s="35" t="n"><v>41150</v></c><c r="B17" s="36" t="s"><v>369</v></c><c r="C17" s="36" t="s"><v>370</v></c><c r="D17" s="37" t="s"><v>331</v></c><c r="E17" s="38" t="n"><v>69</v></c><c r="F17" s="39" t="n"><v>15728</v></c><c r="G17" s="38" t="s"><v>340</v></c><c r="H17" s="38" t="s"><v>358</v></c><c r="I17" s="38" t="n"><v>1835205</v></c><c r="K17" s="40"/><c r="L17" s="41"/><c r="M17" s="41"/><c r="N17" s="41"/><c r="O17" s="41"/><c r="P17" s="38" t="n"><v>-0.5</v></c><c r="Q17" s="38" t="n"><v>-0.52</v></c><c r="R17" s="38" t="s"><v>334</v></c><c r="S17" s="44" t="n"><v>41071</v></c><c r="T17" s="45" t="n"><v>-4</v></c><c r="U17" s="45" t="n"><v>0.5</v></c><c r="V17" s="38" t="n"><v>137</v></c><c r="W17" s="38" t="n"><v>30</v></c><c r="X17" s="38" t="n"><v>18</v></c><c r="Y17" s="38" t="n"><v>599</v></c><c r="Z17" s="38" t="n"><v>26.53</v></c><c r="AC17" s="38" t="n"><v>3.75</v></c><c r="AD17" s="38" t="n"><v>43.16</v></c><c r="AE17" s="38" t="n"><v>92</v></c><c r="AF17" s="38" t="n"><v>43.89</v></c><c r="AG17" s="38" t="n"><v>2</v></c><c r="AH17" s="38" t="n"><v>0</v></c><c r="AI17" s="38" t="n"><f aca="false">IF(AND(ISNUMBER(SK),SK&gt;0),1,0)</f><v>0</v></c><c r="AK17" s="46" t="s"><v>371</v></c><c r="AZ17" s="38" t="str"><f aca="false">IF(ISNUMBER(AM17),AM17+0.5*AN17,&quot;&quot;)</f><v></v></c><c r="BA17" s="38" t="str"><f aca="false">IF(ISNUMBER(AZ17),IF(ISNUMBER(Q17),AZ17-Q17,&quot;MISSING&quot;),&quot;&quot;)</f><v></v></c><c r="BB17" s="38" t="str"><f aca="false">IF(AND(ISNUMBER(AR17),ISNUMBER(Y17)),AR17-Y17,IF(ISNUMBER(AR17),&quot;MISSING&quot;,&quot;&quot;))</f><v></v></c><c r="BC17" s="39" t="n"><v>41570</v></c><c r="BD17" s="62" t="n"><v>100</v></c><c r="BE17" s="45" t="n"><v>-3.5</v></c><c r="BF17" s="45" t="n"><v>0.25</v></c><c r="BG17" s="38" t="n"><v>130</v></c><c r="BH17" s="38" t="n"><v>25</v></c><c r="BI17" s="38" t="n"><v>15</v></c><c r="BJ17" s="38" t="n"><v>538</v></c><c r="BK17" s="38" t="n"><v>2237</v></c><c r="BL17" s="48" t="s"><v>350</v></c><c r="BM17" s="48" t="s"><v>350</v></c><c r="BN17" s="38" t="n"><v>42.4</v></c><c r="BO17" s="38" t="n"><v>92</v></c><c r="BP17" s="38" t="n"><v>42.99</v></c><c r="BQ17" s="38" t="n"><v>2</v></c><c r="BR17" s="38" t="n"><f aca="false">IF(ISNUMBER(BE17),BE17+0.5*BF17,&quot;&quot;)</f><v>-3.375</v></c><c r="BS17" s="38" t="n"><f aca="false">IF(ISNUMBER(BR17),IF(ISNUMBER($Q17),BR17-$Q17,&quot;MISSING&quot;),&quot;&quot;)</f><v>-2.855</v></c><c r="BT17" s="38" t="n"><f aca="false">IF(AND(ISNUMBER(BJ17),ISNUMBER($Y17)),BJ17-$Y17,IF(ISNUMBER(BJ17),&quot;MISSING&quot;,&quot;&quot;))</f><v>-61</v></c><c r="BU17" s="38" t="n"><f aca="false">IF(AND(ISBLANK($AM17),ISBLANK($BE17)),0,1)</f><v>1</v></c><c r="BV17" s="38" t="n"><f aca="false">IF(AND(ISNUMBER($AM17),ISNUMBER($BE17)),1,0)</f><v>0</v></c><c r="BW17" s="38" t="str"><f aca="false">IF(BV17,SE_PREOP,&quot;&quot;)</f><v></v></c><c r="BX17" s="38" t="str"><f aca="false">IF(FU_6_AND_12,SE_6,&quot;&quot;)</f><v></v></c><c r="BY17" s="38" t="str"><f aca="false">IF(FU_6_AND_12,SE_12,&quot;&quot;)</f><v></v></c><c r="BZ17" s="49" t="n"><f aca="false">IF(AND(ISNUMBER(BC17),ISNUMBER(BE17)),BC17-A17,IF(ISNUMBER(AK17),AK17-A17,0))</f><v>420</v></c><c r="CA17" s="50" t="n"><f aca="false">IF(BZ17&gt;0,BZ17/30,&quot;&quot;)</f><v>14</v></c><c r="CB17" s="38" t="str"><f aca="false">IF(AND(ISNUMBER(AZ17),ISNUMBER(BR17)),(BR17-AZ17),&quot;&quot;)</f><v></v></c><c r="CC17" s="38" t="str"><f aca="false">IF(AND(ISNUMBER(AX17), ISNUMBER(AD17)), AVERAGE(AX17,AV17)-AVERAGE(AD17,AF17),&quot;&quot;)</f><v></v></c><c r="CD17" s="38" t="n"><f aca="false">IF(AND(ISNUMBER(BN17), ISNUMBER(AD17)), AVERAGE(BN17,BP17)-AVERAGE(AD17,AF17),&quot;&quot;)</f><v>-0.829999999999998</v></c><c r="CE17" s="38" t="n"><f aca="false">IF(ISNUMBER(CD17),CD17,IF(ISNUMBER(CC17),CC17,&quot;&quot;))</f><v>-0.829999999999998</v></c><c r="CF17" s="38" t="n"><f aca="false">IF(AND(ISNUMBER(SPH_PREOP),ISNUMBER(SE_LAST_)),SPH_PREOP+CYL_PREOP/2,&quot;&quot;)</f><v>-3.75</v></c><c r="CG17" s="38" t="n"><f aca="false">IF(ISNUMBER(SE_12),SE_12,IF(ISNUMBER(SE_6),SE_6,&quot;&quot;))</f><v>-3.375</v></c><c r="CH17" s="51" t="n"><f aca="false">IF(AND(ISNUMBER(SE_LAST_),ISNUMBER(REF_TARGET)),SE_LAST_-REF_TARGET,&quot;&quot;)</f><v>-2.855</v></c><c r="CI17" s="52" t="n"><f aca="false">IF(ISNUMBER(Y17),IF(ISNUMBER(BJ17),BJ17-Y17,IF(ISNUMBER(AR17),AR17-Y17,&quot;&quot;)),&quot;&quot;)</f><v>-61</v></c><c r="CJ17" s="38" t="str"><f aca="false">IF(ISNUMBER(Z17),IF(ISNUMBER(AT17),AT17-Z17,IF(ISNUMBER(BL17),BL17-Z17,&quot;&quot;)),&quot;&quot;)</f><v></v></c><c r="CK17" s="53" t="n"><f aca="false">IF(ISNUMBER(LAST_SE_ERROR),REF_TARGET,&quot;&quot;)</f><v>-0.52</v></c><c r="CL17" s="53" t="n"><f aca="false">IF(AND(OR(ISNUMBER(BH17),ISNUMBER(AP17)),ISNUMBER(W17)),-LOG(20/W17)--LOG(20/IF(ISNUMBER(BH17),BH17,AP17)),&quot;&quot;)</f><v>0.0791812460476249</v></c><c r="CM17" s="54" t="n"><f aca="false">IF(ISNUMBER(BF17),BF17,IF(ISNUMBER(AN17),AN17,&quot;&quot;))</f><v>0.25</v></c><c r="CN17" s="54" t="n"><f aca="false">IF(AND(ISNUMBER(CM17),ISNUMBER(U17)),CM17-U17,&quot;&quot;)</f><v>-0.25</v></c><c r="CO17" s="55" t="n"><f aca="false">IF(ISNUMBER(BCVA_12),BCVA_12,IF(ISNUMBER(BCVA_6),BCVA_6,&quot;&quot;))</f><v>25</v></c><c r="CP17" s="55" t="n"><f aca="false">IF(ISNUMBER(CO17),PREOP_BCVA,&quot;&quot;)</f><v>30</v></c><c r="CQ17" s="56" t="n"><f aca="false">IF(AND(REF_TARGET&lt;=0,REF_TARGET&gt;-1),IF(ISNUMBER(UDVA_12),UDVA_12,IF(ISNUMBER(UDVA_6),UDVA_6,&quot;&quot;)),&quot;&quot;)</f><v>100</v></c><c r="CR17" s="53" t="str"><f aca="false">IF(ISNUMBER(PREOP_PENTACAM_RV),IF(ISNUMBER(SPH_6),IF(ISNUMBER($EQ17),0,1),&quot;&quot;),&quot;&quot;)</f><v></v></c><c r="CS17" s="53" t="n"><f aca="false">IF(ISNUMBER(PREOP_PENTACAM_RV),IF(ISNUMBER(SPH_12),IF(ISNUMBER($GM17),0,1),&quot;&quot;),&quot;&quot;)</f><v>0</v></c><c r="CT17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17" s="0" t="n"><v>7.89</v></c><c r="CV17" s="38" t="n"><v>7.93</v></c><c r="CW17" s="38" t="n"><v>65.2</v></c><c r="CX17" s="38" t="n"><v>0.2</v></c><c r="CY17" s="38" t="n"><v>0.34</v></c><c r="CZ17" s="38" t="n"><v>0.52</v></c><c r="DA17" s="38" t="n"><v>3.26</v></c><c r="DB17" s="38" t="n"><v>3.86</v></c><c r="DC17" s="38" t="n"><v>595</v></c><c r="DD17" s="38" t="n"><v>596</v></c><c r="DE17" s="38" t="n"><v>658</v></c><c r="DF17" s="38" t="n"><v>642</v></c><c r="DG17" s="38" t="n"><v>628</v></c><c r="DH17" s="38" t="n"><v>641</v></c><c r="DI17" s="38" t="n"><v>590</v></c><c r="DJ17" s="38" t="n"><v>-1.08</v></c><c r="DK17" s="38" t="n"><v>0.58</v></c><c r="DL17" s="38" t="n"><v>7.92</v></c><c r="DM17" s="38" t="n"><v>7.91</v></c><c r="DN17" s="38" t="n"><v>7.92</v></c><c r="DO17" s="38" t="n"><v>8.07</v></c><c r="DP17" s="38" t="n"><v>8.5</v></c><c r="DQ17" s="38" t="n"><v>9</v></c><c r="DR17" s="38" t="n"><v>0</v></c><c r="DS17" s="38" t="n"><v>0.6</v></c><c r="DT17" s="38" t="n"><v>7.17</v></c><c r="DU17" s="38" t="n"><v>6.77</v></c><c r="DV17" s="38" t="n"><v>6.7</v></c><c r="DW17" s="38" t="n"><v>6.89</v></c><c r="DX17" s="38" t="n"><v>7.13</v></c><c r="DY17" s="38" t="n"><v>7.28</v></c><c r="DZ17" s="38" t="n"><v>0</v></c><c r="EA17" s="58" t="n"><v>0.6</v></c><c r="EB17" s="59" t="n"><v>42.6</v></c><c r="EC17" s="59" t="n"><v>42.8</v></c><c r="ED17" s="59" t="n"><v>42.7</v></c><c r="EE17" s="59" t="n"><v>65.2</v></c><c r="EF17" s="59" t="n"><v>0.2</v></c><c r="EG17" s="59" t="n"><v>-5.6</v></c><c r="EH17" s="59" t="n"><v>-5.8</v></c><c r="EI17" s="59" t="n"><v>-5.7</v></c><c r="EJ17" s="59" t="n"><v>157.5</v></c><c r="EK17" s="59" t="n"><v>0.2</v></c><c r="EL17" s="59" t="n"><v>4.2</v></c><c r="EM17" s="59" t="n"><v>12.1</v></c><c r="EN17" s="59" t="n"><v>25.5</v></c><c r="EO17" s="59" t="n"><v>60.1</v></c><c r="EP17" s="60" t="n"><v>9</v></c><c r="GM17" s="52" t="n"><v>7.93</v></c><c r="GN17" s="38" t="n"><v>8.03</v></c><c r="GO17" s="38" t="n"><v>90</v></c><c r="GP17" s="38" t="n"><v>0.5</v></c><c r="GQ17" s="38" t="n"><v>0.37</v></c><c r="GR17" s="38" t="n"><v>0.46</v></c><c r="GS17" s="38" t="n"><v>4.7</v></c><c r="GT17" s="38" t="n"><v>5.22</v></c><c r="GU17" s="38" t="n"><v>524</v></c><c r="GV17" s="38" t="n"><v>522</v></c><c r="GW17" s="38" t="n"><v>657</v></c><c r="GX17" s="38" t="n"><v>617</v></c><c r="GY17" s="38" t="n"><v>615</v></c><c r="GZ17" s="38" t="n"><v>611</v></c><c r="HA17" s="38" t="n"><v>519</v></c><c r="HB17" s="38" t="n"><v>0.61</v></c><c r="HC17" s="38" t="n"><v>0.07</v></c><c r="HD17" s="38" t="n"><v>8</v></c><c r="HE17" s="38" t="n"><v>7.94</v></c><c r="HF17" s="38" t="n"><v>7.93</v></c><c r="HG17" s="38" t="n"><v>8.06</v></c><c r="HH17" s="38" t="n"><v>8.47</v></c><c r="HI17" s="38" t="n"><v>8.69</v></c><c r="HJ17" s="38" t="n"><v>0</v></c><c r="HK17" s="38" t="n"><v>1.6</v></c><c r="HL17" s="38" t="n"><v>6.27</v></c><c r="HM17" s="38" t="n"><v>6.35</v></c><c r="HN17" s="38" t="n"><v>6.54</v></c><c r="HO17" s="38" t="n"><v>6.81</v></c><c r="HP17" s="38" t="n"><v>7.11</v></c><c r="HQ17" s="38" t="n"><v>0</v></c><c r="HR17" s="38" t="n"><v>0</v></c><c r="HS17" s="51" t="n"><v>1.6</v></c><c r="HT17" s="59" t="n"><v>42</v></c><c r="HU17" s="59" t="n"><v>42.5</v></c><c r="HV17" s="59" t="n"><v>42.3</v></c><c r="HW17" s="59" t="n"><v>90</v></c><c r="HX17" s="59" t="n"><v>0.5</v></c><c r="HY17" s="59" t="n"><v>-6.3</v></c><c r="HZ17" s="59" t="n"><v>-6.5</v></c><c r="IA17" s="59" t="n"><v>-6.4</v></c><c r="IB17" s="59" t="n"><v>172.4</v></c><c r="IC17" s="59" t="n"><v>0.2</v></c><c r="ID17" s="59" t="n"><v>3.8</v></c><c r="IE17" s="59" t="n"><v>11.3</v></c><c r="IF17" s="59" t="n"><v>24.4</v></c><c r="IG17" s="59" t="n"><v>59.2</v></c><c r="IH17" s="61" t="n"><v>13</v></c><c r="II17" s="52" t="n"><f aca="false">IF(ISNUMBER(GM17),GM17,IF(ISNUMBER(EQ17),EQ17,&quot;&quot;))</f><v>7.93</v></c><c r="IJ17" s="38" t="n"><f aca="false">IF(ISNUMBER(GN17),GN17,IF(ISNUMBER(ER17),ER17,&quot;&quot;))</f><v>8.03</v></c><c r="IK17" s="38" t="n"><f aca="false">IF(ISNUMBER(GO17),GO17,IF(ISNUMBER(ES17),ES17,&quot;&quot;))</f><v>90</v></c><c r="IL17" s="38" t="n"><f aca="false">IF(ISNUMBER(GP17),GP17,IF(ISNUMBER(ET17),ET17,&quot;&quot;))</f><v>0.5</v></c><c r="IM17" s="38" t="n"><f aca="false">IF(ISNUMBER(GQ17),GQ17,IF(ISNUMBER(EU17),EU17,&quot;&quot;))</f><v>0.37</v></c><c r="IN17" s="38" t="n"><f aca="false">IF(ISNUMBER(GR17),GR17,IF(ISNUMBER(EV17),EV17,&quot;&quot;))</f><v>0.46</v></c><c r="IO17" s="38" t="n"><f aca="false">IF(ISNUMBER(GS17),GS17,IF(ISNUMBER(EW17),EW17,&quot;&quot;))</f><v>4.7</v></c><c r="IP17" s="38" t="n"><f aca="false">IF(ISNUMBER(GT17),GT17,IF(ISNUMBER(EX17),EX17,&quot;&quot;))</f><v>5.22</v></c><c r="IQ17" s="38" t="n"><f aca="false">IF(ISNUMBER(GU17),GU17,IF(ISNUMBER(EY17),EY17,&quot;&quot;))</f><v>524</v></c><c r="IR17" s="38" t="n"><f aca="false">IF(ISNUMBER(GV17),GV17,IF(ISNUMBER(EZ17),EZ17,&quot;&quot;))</f><v>522</v></c><c r="IS17" s="38" t="n"><f aca="false">IF(ISNUMBER(GW17),GW17,IF(ISNUMBER(FA17),FA17,&quot;&quot;))</f><v>657</v></c><c r="IT17" s="38" t="n"><f aca="false">IF(ISNUMBER(GX17),GX17,IF(ISNUMBER(FB17),FB17,&quot;&quot;))</f><v>617</v></c><c r="IU17" s="38" t="n"><f aca="false">IF(ISNUMBER(GY17),GY17,IF(ISNUMBER(FC17),FC17,&quot;&quot;))</f><v>615</v></c><c r="IV17" s="38" t="n"><f aca="false">IF(ISNUMBER(GZ17),GZ17,IF(ISNUMBER(FD17),FD17,&quot;&quot;))</f><v>611</v></c><c r="IW17" s="38" t="n"><f aca="false">IF(ISNUMBER(HA17),HA17,IF(ISNUMBER(FE17),FE17,&quot;&quot;))</f><v>519</v></c><c r="IX17" s="38" t="n"><f aca="false">IF(ISNUMBER(HB17),HB17,IF(ISNUMBER(FF17),FF17,&quot;&quot;))</f><v>0.61</v></c><c r="IY17" s="38" t="n"><f aca="false">IF(ISNUMBER(HC17),HC17,IF(ISNUMBER(FG17),FG17,&quot;&quot;))</f><v>0.07</v></c><c r="IZ17" s="38" t="n"><f aca="false">IF(ISNUMBER(HD17),HD17,IF(ISNUMBER(FH17),FH17,&quot;&quot;))</f><v>8</v></c><c r="JA17" s="38" t="n"><f aca="false">IF(ISNUMBER(HE17),HE17,IF(ISNUMBER(FI17),FI17,&quot;&quot;))</f><v>7.94</v></c><c r="JB17" s="38" t="n"><f aca="false">IF(ISNUMBER(HF17),HF17,IF(ISNUMBER(FJ17),FJ17,&quot;&quot;))</f><v>7.93</v></c><c r="JC17" s="38" t="n"><f aca="false">IF(ISNUMBER(HG17),HG17,IF(ISNUMBER(FK17),FK17,&quot;&quot;))</f><v>8.06</v></c><c r="JD17" s="38" t="n"><f aca="false">IF(ISNUMBER(HH17),HH17,IF(ISNUMBER(FL17),FL17,&quot;&quot;))</f><v>8.47</v></c><c r="JE17" s="38" t="n"><f aca="false">IF(ISNUMBER(HI17),HI17,IF(ISNUMBER(FM17),FM17,&quot;&quot;))</f><v>8.69</v></c><c r="JF17" s="38" t="n"><f aca="false">IF(ISNUMBER(HJ17),HJ17,IF(ISNUMBER(FN17),FN17,&quot;&quot;))</f><v>0</v></c><c r="JG17" s="38" t="n"><f aca="false">IF(ISNUMBER(HK17),HK17,IF(ISNUMBER(FO17),FO17,&quot;&quot;))</f><v>1.6</v></c><c r="JH17" s="38" t="n"><f aca="false">IF(ISNUMBER(HL17),HL17,IF(ISNUMBER(FP17),FP17,&quot;&quot;))</f><v>6.27</v></c><c r="JI17" s="38" t="n"><f aca="false">IF(ISNUMBER(HM17),HM17,IF(ISNUMBER(FQ17),FQ17,&quot;&quot;))</f><v>6.35</v></c><c r="JJ17" s="38" t="n"><f aca="false">IF(ISNUMBER(HN17),HN17,IF(ISNUMBER(FR17),FR17,&quot;&quot;))</f><v>6.54</v></c><c r="JK17" s="38" t="n"><f aca="false">IF(ISNUMBER(HO17),HO17,IF(ISNUMBER(FS17),FS17,&quot;&quot;))</f><v>6.81</v></c><c r="JL17" s="38" t="n"><f aca="false">IF(ISNUMBER(HP17),HP17,IF(ISNUMBER(FT17),FT17,&quot;&quot;))</f><v>7.11</v></c><c r="JM17" s="38" t="n"><f aca="false">IF(ISNUMBER(HQ17),HQ17,IF(ISNUMBER(FU17),FU17,&quot;&quot;))</f><v>0</v></c><c r="JN17" s="51" t="n"><f aca="false">IF(ISNUMBER(HR17),HR17,IF(ISNUMBER(FV17),FV17,&quot;&quot;))</f><v>0</v></c><c r="JO17" s="59" t="n"><f aca="false">IF(ISNUMBER(HS17),HS17,IF(ISNUMBER(FW17),FW17,&quot;&quot;))</f><v>1.6</v></c><c r="JP17" s="59" t="n"><f aca="false">IF(ISNUMBER(HT17),HT17,IF(ISNUMBER(FX17),FX17,&quot;&quot;))</f><v>42</v></c><c r="JQ17" s="59" t="n"><f aca="false">IF(ISNUMBER(HU17),HU17,IF(ISNUMBER(FY17),FY17,&quot;&quot;))</f><v>42.5</v></c><c r="JR17" s="59" t="n"><f aca="false">IF(ISNUMBER(HV17),HV17,IF(ISNUMBER(FZ17),FZ17,&quot;&quot;))</f><v>42.3</v></c><c r="JS17" s="59" t="n"><f aca="false">IF(ISNUMBER(HW17),HW17,IF(ISNUMBER(GA17),GA17,&quot;&quot;))</f><v>90</v></c><c r="JT17" s="59" t="n"><f aca="false">IF(ISNUMBER(HX17),HX17,IF(ISNUMBER(GB17),GB17,&quot;&quot;))</f><v>0.5</v></c><c r="JU17" s="59" t="n"><f aca="false">IF(ISNUMBER(HY17),HY17,IF(ISNUMBER(GC17),GC17,&quot;&quot;))</f><v>-6.3</v></c><c r="JV17" s="59" t="n"><f aca="false">IF(ISNUMBER(HZ17),HZ17,IF(ISNUMBER(GD17),GD17,&quot;&quot;))</f><v>-6.5</v></c><c r="JW17" s="59" t="n"><f aca="false">IF(ISNUMBER(IA17),IA17,IF(ISNUMBER(GE17),GE17,&quot;&quot;))</f><v>-6.4</v></c><c r="JX17" s="59" t="n"><f aca="false">IF(ISNUMBER(IB17),IB17,IF(ISNUMBER(GF17),GF17,&quot;&quot;))</f><v>172.4</v></c><c r="JY17" s="59" t="n"><f aca="false">IF(ISNUMBER(IC17),IC17,IF(ISNUMBER(GG17),GG17,&quot;&quot;))</f><v>0.2</v></c><c r="JZ17" s="59" t="n"><f aca="false">IF(ISNUMBER(ID17),ID17,IF(ISNUMBER(GH17),GH17,&quot;&quot;))</f><v>3.8</v></c><c r="KA17" s="59" t="n"><f aca="false">IF(ISNUMBER(IE17),IE17,IF(ISNUMBER(GI17),GI17,&quot;&quot;))</f><v>11.3</v></c><c r="KB17" s="59" t="n"><f aca="false">IF(ISNUMBER(IF17),IF17,IF(ISNUMBER(GJ17),GJ17,&quot;&quot;))</f><v>24.4</v></c><c r="KC17" s="59" t="n"><f aca="false">IF(ISNUMBER(IG17),IG17,IF(ISNUMBER(GK17),GK17,&quot;&quot;))</f><v>59.2</v></c><c r="KD17" s="61" t="n"><f aca="false">IF(ISNUMBER(IH17),IH17,IF(ISNUMBER(GL17),GL17,&quot;&quot;))</f><v>13</v></c><c r="KE17" s="52" t="n"><f aca="false">IF(AND(ISNUMBER(II17),ISNUMBER(CU17)),II17-CU17,&quot;&quot;)</f><v>0.04</v></c><c r="KF17" s="38" t="n"><f aca="false">IF(AND(ISNUMBER(IJ17),ISNUMBER(CV17)),IJ17-CV17,&quot;&quot;)</f><v>0.0999999999999996</v></c><c r="KG17" s="38" t="n"><f aca="false">IF(AND(ISNUMBER(IK17),ISNUMBER(CW17)),IK17-CW17,&quot;&quot;)</f><v>24.8</v></c><c r="KH17" s="38" t="n"><f aca="false">IF(AND(ISNUMBER(IL17),ISNUMBER(CX17)),IL17-CX17,&quot;&quot;)</f><v>0.3</v></c><c r="KI17" s="38" t="n"><f aca="false">IF(AND(ISNUMBER(IM17),ISNUMBER(CY17)),IM17-CY17,&quot;&quot;)</f><v>0.03</v></c><c r="KJ17" s="38" t="n"><f aca="false">IF(AND(ISNUMBER(IN17),ISNUMBER(CZ17)),IN17-CZ17,&quot;&quot;)</f><v>-0.06</v></c><c r="KK17" s="38" t="n"><f aca="false">IF(AND(ISNUMBER(IO17),ISNUMBER(DA17)),IO17-DA17,&quot;&quot;)</f><v>1.44</v></c><c r="KL17" s="38" t="n"><f aca="false">IF(AND(ISNUMBER(IP17),ISNUMBER(DB17)),IP17-DB17,&quot;&quot;)</f><v>1.36</v></c><c r="KM17" s="38" t="n"><f aca="false">IF(AND(ISNUMBER(IQ17),ISNUMBER(DC17)),IQ17-DC17,&quot;&quot;)</f><v>-71</v></c><c r="KN17" s="38" t="n"><f aca="false">IF(AND(ISNUMBER(IR17),ISNUMBER(DD17)),IR17-DD17,&quot;&quot;)</f><v>-74</v></c><c r="KO17" s="38" t="n"><f aca="false">IF(AND(ISNUMBER(IS17),ISNUMBER(DE17)),IS17-DE17,&quot;&quot;)</f><v>-1</v></c><c r="KP17" s="38" t="n"><f aca="false">IF(AND(ISNUMBER(IT17),ISNUMBER(DF17)),IT17-DF17,&quot;&quot;)</f><v>-25</v></c><c r="KQ17" s="38" t="n"><f aca="false">IF(AND(ISNUMBER(IU17),ISNUMBER(DG17)),IU17-DG17,&quot;&quot;)</f><v>-13</v></c><c r="KR17" s="38" t="n"><f aca="false">IF(AND(ISNUMBER(IV17),ISNUMBER(DH17)),IV17-DH17,&quot;&quot;)</f><v>-30</v></c><c r="KS17" s="38" t="n"><f aca="false">IF(AND(ISNUMBER(IW17),ISNUMBER(DI17)),IW17-DI17,&quot;&quot;)</f><v>-71</v></c><c r="KT17" s="38" t="n"><f aca="false">IF(AND(ISNUMBER(IX17),ISNUMBER(DJ17)),IX17-DJ17,&quot;&quot;)</f><v>1.69</v></c><c r="KU17" s="38" t="n"><f aca="false">IF(AND(ISNUMBER(IY17),ISNUMBER(DK17)),IY17-DK17,&quot;&quot;)</f><v>-0.51</v></c><c r="KV17" s="38" t="n"><f aca="false">IF(AND(ISNUMBER(IZ17),ISNUMBER(DL17)),IZ17-DL17,&quot;&quot;)</f><v>0.0800000000000001</v></c><c r="KW17" s="38" t="n"><f aca="false">IF(AND(ISNUMBER(JA17),ISNUMBER(DM17)),JA17-DM17,&quot;&quot;)</f><v>0.0300000000000002</v></c><c r="KX17" s="38" t="n"><f aca="false">IF(AND(ISNUMBER(JB17),ISNUMBER(DN17)),JB17-DN17,&quot;&quot;)</f><v>0.00999999999999979</v></c><c r="KY17" s="38" t="n"><f aca="false">IF(AND(ISNUMBER(JC17),ISNUMBER(DO17)),JC17-DO17,&quot;&quot;)</f><v>-0.00999999999999979</v></c><c r="KZ17" s="38" t="n"><f aca="false">IF(AND(ISNUMBER(JD17),ISNUMBER(DP17)),JD17-DP17,&quot;&quot;)</f><v>-0.0299999999999994</v></c><c r="LA17" s="38" t="n"><f aca="false">IF(AND(ISNUMBER(JE17),ISNUMBER(DQ17)),JE17-DQ17,&quot;&quot;)</f><v>-0.31</v></c><c r="LB17" s="38" t="n"><f aca="false">IF(AND(ISNUMBER(JF17),ISNUMBER(DR17)),JF17-DR17,&quot;&quot;)</f><v>0</v></c><c r="LC17" s="38" t="n"><f aca="false">IF(AND(ISNUMBER(JG17),ISNUMBER(DS17)),JG17-DS17,&quot;&quot;)</f><v>1</v></c><c r="LD17" s="38" t="n"><f aca="false">IF(AND(ISNUMBER(JH17),ISNUMBER(DT17)),JH17-DT17,&quot;&quot;)</f><v>-0.9</v></c><c r="LE17" s="38" t="n"><f aca="false">IF(AND(ISNUMBER(JI17),ISNUMBER(DU17)),JI17-DU17,&quot;&quot;)</f><v>-0.42</v></c><c r="LF17" s="38" t="n"><f aca="false">IF(AND(ISNUMBER(JJ17),ISNUMBER(DV17)),JJ17-DV17,&quot;&quot;)</f><v>-0.16</v></c><c r="LG17" s="38" t="n"><f aca="false">IF(AND(ISNUMBER(JK17),ISNUMBER(DW17)),JK17-DW17,&quot;&quot;)</f><v>-0.0799999999999992</v></c><c r="LH17" s="38" t="n"><f aca="false">IF(AND(ISNUMBER(JL17),ISNUMBER(DX17)),JL17-DX17,&quot;&quot;)</f><v>-0.0199999999999996</v></c><c r="LI17" s="38" t="n"><f aca="false">IF(AND(ISNUMBER(JM17),ISNUMBER(DY17)),JM17-DY17,&quot;&quot;)</f><v>-7.28</v></c><c r="LJ17" s="38" t="n"><f aca="false">IF(AND(ISNUMBER(JN17),ISNUMBER(DZ17)),JN17-DZ17,&quot;&quot;)</f><v>0</v></c><c r="LK17" s="38" t="n"><f aca="false">IF(AND(ISNUMBER(JO17),ISNUMBER(EA17)),JO17-EA17,&quot;&quot;)</f><v>1</v></c><c r="LL17" s="38" t="n"><f aca="false">IF(AND(ISNUMBER(JP17),ISNUMBER(EB17)),JP17-EB17,&quot;&quot;)</f><v>-0.600000000000001</v></c><c r="LM17" s="38" t="n"><f aca="false">IF(AND(ISNUMBER(JQ17),ISNUMBER(EC17)),JQ17-EC17,&quot;&quot;)</f><v>-0.299999999999997</v></c><c r="LN17" s="38" t="n"><f aca="false">IF(AND(ISNUMBER(JR17),ISNUMBER(ED17)),JR17-ED17,&quot;&quot;)</f><v>-0.400000000000006</v></c><c r="LO17" s="38" t="n"><f aca="false">IF(AND(ISNUMBER(JS17),ISNUMBER(EE17)),JS17-EE17,&quot;&quot;)</f><v>24.8</v></c><c r="LP17" s="38" t="n"><f aca="false">IF(AND(ISNUMBER(JT17),ISNUMBER(EF17)),JT17-EF17,&quot;&quot;)</f><v>0.3</v></c><c r="LQ17" s="38" t="n"><f aca="false">IF(AND(ISNUMBER(JU17),ISNUMBER(EG17)),JU17-EG17,&quot;&quot;)</f><v>-0.7</v></c><c r="LR17" s="38" t="n"><f aca="false">IF(AND(ISNUMBER(JV17),ISNUMBER(EH17)),JV17-EH17,&quot;&quot;)</f><v>-0.7</v></c><c r="LS17" s="38" t="n"><f aca="false">IF(AND(ISNUMBER(JW17),ISNUMBER(EI17)),JW17-EI17,&quot;&quot;)</f><v>-0.7</v></c><c r="LT17" s="38" t="n"><f aca="false">IF(AND(ISNUMBER(JX17),ISNUMBER(EJ17)),JX17-EJ17,&quot;&quot;)</f><v>14.9</v></c><c r="LU17" s="38" t="n"><f aca="false">IF(AND(ISNUMBER(JY17),ISNUMBER(EK17)),JY17-EK17,&quot;&quot;)</f><v>0</v></c><c r="LV17" s="38" t="n"><f aca="false">IF(AND(ISNUMBER(JZ17),ISNUMBER(EL17)),JZ17-EL17,&quot;&quot;)</f><v>-0.4</v></c><c r="LW17" s="38" t="n"><f aca="false">IF(AND(ISNUMBER(KA17),ISNUMBER(EM17)),KA17-EM17,&quot;&quot;)</f><v>-0.799999999999999</v></c><c r="LX17" s="38" t="n"><f aca="false">IF(AND(ISNUMBER(KB17),ISNUMBER(EN17)),KB17-EN17,&quot;&quot;)</f><v>-1.1</v></c><c r="LY17" s="38" t="n"><f aca="false">IF(AND(ISNUMBER(KC17),ISNUMBER(EO17)),KC17-EO17,&quot;&quot;)</f><v>-0.899999999999999</v></c><c r="LZ17" s="38" t="n"><f aca="false">IF(AND(ISNUMBER(KD17),ISNUMBER(EP17)),KD17-EP17,&quot;&quot;)</f><v>4</v></c><c r="MA17" s="38" t="str"><f aca="false">IF(AND(ISNUMBER(HT17),ISNUMBER(FX17)),HT17-FX17,&quot;&quot;)</f><v></v></c><c r="MB17" s="38" t="str"><f aca="false">IF(AND(ISNUMBER(HU17),ISNUMBER(FY17)),HU17-FY17,&quot;&quot;)</f><v></v></c><c r="MC17" s="38" t="str"><f aca="false">IF(AND(ISNUMBER(HY17),ISNUMBER(GC17)),HY17-GC17,&quot;&quot;)</f><v></v></c><c r="MD17" s="38" t="n"><f aca="false">HZ17-GD17</f><v>-6.5</v></c></row><row collapsed="false" customFormat="false" customHeight="true" hidden="false" ht="26.25" outlineLevel="0" r="18"><c r="A18" s="35" t="n"><v>41185</v></c><c r="B18" s="36" t="s"><v>369</v></c><c r="C18" s="36" t="s"><v>370</v></c><c r="D18" s="37" t="s"><v>339</v></c><c r="E18" s="38" t="n"><v>69</v></c><c r="F18" s="39" t="n"><v>15728</v></c><c r="G18" s="38" t="s"><v>340</v></c><c r="H18" s="38" t="s"><v>358</v></c><c r="I18" s="38" t="n"><v>1835205</v></c><c r="K18" s="40"/><c r="L18" s="41"/><c r="M18" s="41"/><c r="N18" s="41"/><c r="O18" s="41"/><c r="P18" s="38" t="n"><v>-0.5</v></c><c r="Q18" s="38" t="n"><v>-0.81</v></c><c r="R18" s="38" t="s"><v>334</v></c><c r="S18" s="44" t="n"><v>41184</v></c><c r="T18" s="45" t="n"><v>-3.25</v></c><c r="U18" s="45" t="n"><v>0.5</v></c><c r="V18" s="38" t="n"><v>148</v></c><c r="W18" s="38" t="n"><v>30</v></c><c r="X18" s="38" t="n"><v>15</v></c><c r="Y18" s="38" t="n"><v>600</v></c><c r="Z18" s="38" t="n"><v>26.59</v></c><c r="AC18" s="38" t="n"><v>3.98</v></c><c r="AD18" s="38" t="n"><v>43.21</v></c><c r="AE18" s="38" t="n"><v>21</v></c><c r="AF18" s="38" t="n"><v>43.49</v></c><c r="AG18" s="38" t="n"><v>111</v></c><c r="AH18" s="38" t="n"><v>1</v></c><c r="AI18" s="38" t="n"><f aca="false">IF(AND(ISNUMBER(SK),SK&gt;0),1,0)</f><v>1</v></c><c r="AJ18" s="34"/><c r="AK18" s="46" t="s"><v>371</v></c><c r="AL18" s="47"/><c r="AZ18" s="38" t="str"><f aca="false">IF(ISNUMBER(AM18),AM18+0.5*AN18,&quot;&quot;)</f><v></v></c><c r="BA18" s="38" t="str"><f aca="false">IF(ISNUMBER(AZ18),IF(ISNUMBER(Q18),AZ18-Q18,&quot;MISSING&quot;),&quot;&quot;)</f><v></v></c><c r="BB18" s="38" t="str"><f aca="false">IF(AND(ISNUMBER(AR18),ISNUMBER(Y18)),AR18-Y18,IF(ISNUMBER(AR18),&quot;MISSING&quot;,&quot;&quot;))</f><v></v></c><c r="BC18" s="39" t="n"><v>41570</v></c><c r="BD18" s="62" t="n"><v>100</v></c><c r="BE18" s="45" t="n"><v>-3.5</v></c><c r="BF18" s="45" t="n"><v>0.5</v></c><c r="BG18" s="38" t="n"><v>95</v></c><c r="BH18" s="38" t="n"><v>30</v></c><c r="BI18" s="38" t="n"><v>15</v></c><c r="BJ18" s="38" t="n"><v>530</v></c><c r="BK18" s="38" t="n"><v>2375</v></c><c r="BL18" s="38" t="s"><v>350</v></c><c r="BM18" s="38" t="s"><v>350</v></c><c r="BN18" s="38" t="n"><v>42.03</v></c><c r="BO18" s="38" t="n"><v>83</v></c><c r="BP18" s="38" t="n"><v>42.72</v></c><c r="BQ18" s="38" t="n"><v>173</v></c><c r="BR18" s="38" t="n"><f aca="false">IF(ISNUMBER(BE18),BE18+0.5*BF18,&quot;&quot;)</f><v>-3.25</v></c><c r="BS18" s="38" t="n"><f aca="false">IF(ISNUMBER(BR18),IF(ISNUMBER($Q18),BR18-$Q18,&quot;MISSING&quot;),&quot;&quot;)</f><v>-2.44</v></c><c r="BT18" s="38" t="n"><f aca="false">IF(AND(ISNUMBER(BJ18),ISNUMBER($Y18)),BJ18-$Y18,IF(ISNUMBER(BJ18),&quot;MISSING&quot;,&quot;&quot;))</f><v>-70</v></c><c r="BU18" s="38" t="n"><f aca="false">IF(AND(ISBLANK($AM18),ISBLANK($BE18)),0,1)</f><v>1</v></c><c r="BV18" s="38" t="n"><f aca="false">IF(AND(ISNUMBER($AM18),ISNUMBER($BE18)),1,0)</f><v>0</v></c><c r="BW18" s="38" t="str"><f aca="false">IF(BV18,SE_PREOP,&quot;&quot;)</f><v></v></c><c r="BX18" s="38" t="str"><f aca="false">IF(FU_6_AND_12,SE_6,&quot;&quot;)</f><v></v></c><c r="BY18" s="38" t="str"><f aca="false">IF(FU_6_AND_12,SE_12,&quot;&quot;)</f><v></v></c><c r="BZ18" s="49" t="n"><f aca="false">IF(AND(ISNUMBER(BC18),ISNUMBER(BE18)),BC18-A18,IF(ISNUMBER(AK18),AK18-A18,0))</f><v>385</v></c><c r="CA18" s="50" t="n"><f aca="false">IF(BZ18&gt;0,BZ18/30,&quot;&quot;)</f><v>12.8333333333333</v></c><c r="CB18" s="38" t="str"><f aca="false">IF(AND(ISNUMBER(AZ18),ISNUMBER(BR18)),(BR18-AZ18),&quot;&quot;)</f><v></v></c><c r="CC18" s="38" t="str"><f aca="false">IF(AND(ISNUMBER(AX18), ISNUMBER(AD18)), AVERAGE(AX18,AV18)-AVERAGE(AD18,AF18),&quot;&quot;)</f><v></v></c><c r="CD18" s="38" t="n"><f aca="false">IF(AND(ISNUMBER(BN18), ISNUMBER(AD18)), AVERAGE(BN18,BP18)-AVERAGE(AD18,AF18),&quot;&quot;)</f><v>-0.975000000000001</v></c><c r="CE18" s="38" t="n"><f aca="false">IF(ISNUMBER(CD18),CD18,IF(ISNUMBER(CC18),CC18,&quot;&quot;))</f><v>-0.975000000000001</v></c><c r="CF18" s="38" t="n"><f aca="false">IF(AND(ISNUMBER(SPH_PREOP),ISNUMBER(SE_LAST_)),SPH_PREOP+CYL_PREOP/2,&quot;&quot;)</f><v>-3</v></c><c r="CG18" s="38" t="n"><f aca="false">IF(ISNUMBER(SE_12),SE_12,IF(ISNUMBER(SE_6),SE_6,&quot;&quot;))</f><v>-3.25</v></c><c r="CH18" s="51" t="n"><f aca="false">IF(AND(ISNUMBER(SE_LAST_),ISNUMBER(REF_TARGET)),SE_LAST_-REF_TARGET,&quot;&quot;)</f><v>-2.44</v></c><c r="CI18" s="52" t="n"><f aca="false">IF(ISNUMBER(Y18),IF(ISNUMBER(BJ18),BJ18-Y18,IF(ISNUMBER(AR18),AR18-Y18,&quot;&quot;)),&quot;&quot;)</f><v>-70</v></c><c r="CJ18" s="38" t="str"><f aca="false">IF(ISNUMBER(Z18),IF(ISNUMBER(AT18),AT18-Z18,IF(ISNUMBER(BL18),BL18-Z18,&quot;&quot;)),&quot;&quot;)</f><v></v></c><c r="CK18" s="53" t="n"><f aca="false">IF(ISNUMBER(LAST_SE_ERROR),REF_TARGET,&quot;&quot;)</f><v>-0.81</v></c><c r="CL18" s="53" t="n"><f aca="false">IF(AND(OR(ISNUMBER(BH18),ISNUMBER(AP18)),ISNUMBER(W18)),-LOG(20/W18)--LOG(20/IF(ISNUMBER(BH18),BH18,AP18)),&quot;&quot;)</f><v>0</v></c><c r="CM18" s="54" t="n"><f aca="false">IF(ISNUMBER(BF18),BF18,IF(ISNUMBER(AN18),AN18,&quot;&quot;))</f><v>0.5</v></c><c r="CN18" s="54" t="n"><f aca="false">IF(AND(ISNUMBER(CM18),ISNUMBER(U18)),CM18-U18,&quot;&quot;)</f><v>0</v></c><c r="CO18" s="55" t="n"><f aca="false">IF(ISNUMBER(BCVA_12),BCVA_12,IF(ISNUMBER(BCVA_6),BCVA_6,&quot;&quot;))</f><v>30</v></c><c r="CP18" s="55" t="n"><f aca="false">IF(ISNUMBER(CO18),PREOP_BCVA,&quot;&quot;)</f><v>30</v></c><c r="CQ18" s="56" t="n"><f aca="false">IF(AND(REF_TARGET&lt;=0,REF_TARGET&gt;-1),IF(ISNUMBER(UDVA_12),UDVA_12,IF(ISNUMBER(UDVA_6),UDVA_6,&quot;&quot;)),&quot;&quot;)</f><v>100</v></c><c r="CR18" s="53" t="str"><f aca="false">IF(ISNUMBER(PREOP_PENTACAM_RV),IF(ISNUMBER(SPH_6),IF(ISNUMBER($EQ18),0,1),&quot;&quot;),&quot;&quot;)</f><v></v></c><c r="CS18" s="53" t="n"><f aca="false">IF(ISNUMBER(PREOP_PENTACAM_RV),IF(ISNUMBER(SPH_12),IF(ISNUMBER($GM18),0,1),&quot;&quot;),&quot;&quot;)</f><v>0</v></c><c r="CT18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18" s="0" t="n"><v>8</v></c><c r="CV18" s="38" t="n"><v>8.12</v></c><c r="CW18" s="38" t="n"><v>94.5</v></c><c r="CX18" s="38" t="n"><v>0.6</v></c><c r="CY18" s="38" t="n"><v>-0.01</v></c><c r="CZ18" s="38" t="n"><v>0.4</v></c><c r="DA18" s="38" t="n"><v>3.19</v></c><c r="DB18" s="38" t="n"><v>3.82</v></c><c r="DC18" s="38" t="n"><v>632</v></c><c r="DD18" s="38" t="n"><v>632</v></c><c r="DE18" s="38" t="n"><v>679</v></c><c r="DF18" s="38" t="n"><v>676</v></c><c r="DG18" s="38" t="n"><v>683</v></c><c r="DH18" s="38" t="n"><v>658</v></c><c r="DI18" s="38" t="n"><v>626</v></c><c r="DJ18" s="38" t="n"><v>0.89</v></c><c r="DK18" s="38" t="n"><v>0.89</v></c><c r="DL18" s="38" t="n"><v>8.06</v></c><c r="DM18" s="38" t="n"><v>8</v></c><c r="DN18" s="38" t="n"><v>7.97</v></c><c r="DO18" s="38" t="n"><v>8.09</v></c><c r="DP18" s="38" t="n"><v>8.47</v></c><c r="DQ18" s="38" t="n"><v>8.96</v></c><c r="DR18" s="38" t="n"><v>9.02</v></c><c r="DS18" s="38" t="n"><v>0.4</v></c><c r="DT18" s="38" t="n"><v>7.44</v></c><c r="DU18" s="38" t="n"><v>6.89</v></c><c r="DV18" s="38" t="n"><v>6.72</v></c><c r="DW18" s="38" t="n"><v>6.9</v></c><c r="DX18" s="38" t="n"><v>7.16</v></c><c r="DY18" s="38" t="n"><v>7.36</v></c><c r="DZ18" s="38" t="n"><v>0</v></c><c r="EA18" s="58" t="n"><v>0.4</v></c><c r="EB18" s="59" t="n"><v>41.6</v></c><c r="EC18" s="59" t="n"><v>42.2</v></c><c r="ED18" s="59" t="n"><v>41.9</v></c><c r="EE18" s="59" t="n"><v>94.5</v></c><c r="EF18" s="59" t="n"><v>0.6</v></c><c r="EG18" s="59" t="n"><v>-5.4</v></c><c r="EH18" s="59" t="n"><v>-5.6</v></c><c r="EI18" s="59" t="n"><v>-5.5</v></c><c r="EJ18" s="59" t="n"><v>61.5</v></c><c r="EK18" s="59" t="n"><v>0.1</v></c><c r="EL18" s="59" t="n"><v>4.5</v></c><c r="EM18" s="59" t="n"><v>12.8</v></c><c r="EN18" s="59" t="n"><v>26.7</v></c><c r="EO18" s="59" t="n"><v>62.7</v></c><c r="EP18" s="60" t="n"><v>12</v></c><c r="GM18" s="52" t="n"><v>7.98</v></c><c r="GN18" s="38" t="n"><v>8.05</v></c><c r="GO18" s="38" t="n"><v>95.2</v></c><c r="GP18" s="38" t="n"><v>0.4</v></c><c r="GQ18" s="38" t="n"><v>0.32</v></c><c r="GR18" s="38" t="n"><v>0.45</v></c><c r="GS18" s="38" t="n"><v>5.19</v></c><c r="GT18" s="38" t="n"><v>5.7</v></c><c r="GU18" s="38" t="n"><v>516</v></c><c r="GV18" s="38" t="n"><v>514</v></c><c r="GW18" s="38" t="n"><v>646</v></c><c r="GX18" s="38" t="n"><v>599</v></c><c r="GY18" s="38" t="n"><v>606</v></c><c r="GZ18" s="38" t="n"><v>603</v></c><c r="HA18" s="38" t="n"><v>512</v></c><c r="HB18" s="38" t="n"><v>-0.55</v></c><c r="HC18" s="38" t="n"><v>-0.07</v></c><c r="HD18" s="38" t="n"><v>8.07</v></c><c r="HE18" s="38" t="n"><v>7.95</v></c><c r="HF18" s="38" t="n"><v>7.96</v></c><c r="HG18" s="38" t="n"><v>8.11</v></c><c r="HH18" s="38" t="n"><v>8.42</v></c><c r="HI18" s="38" t="n"><v>8.72</v></c><c r="HJ18" s="38" t="n"><v>0</v></c><c r="HK18" s="38" t="n"><v>1.6</v></c><c r="HL18" s="38" t="n"><v>6.33</v></c><c r="HM18" s="38" t="n"><v>6.38</v></c><c r="HN18" s="38" t="n"><v>6.56</v></c><c r="HO18" s="38" t="n"><v>6.85</v></c><c r="HP18" s="38" t="n"><v>7.11</v></c><c r="HQ18" s="38" t="n"><v>7.36</v></c><c r="HR18" s="38" t="n"><v>0</v></c><c r="HS18" s="51" t="n"><v>1.6</v></c><c r="HT18" s="59" t="n"><v>41.9</v></c><c r="HU18" s="59" t="n"><v>42.3</v></c><c r="HV18" s="59" t="n"><v>42.1</v></c><c r="HW18" s="59" t="n"><v>95.2</v></c><c r="HX18" s="59" t="n"><v>0.4</v></c><c r="HY18" s="59" t="n"><v>-6.2</v></c><c r="HZ18" s="59" t="n"><v>-6.4</v></c><c r="IA18" s="59" t="n"><v>-6.3</v></c><c r="IB18" s="59" t="n"><v>7.3</v></c><c r="IC18" s="59" t="n"><v>0.2</v></c><c r="ID18" s="59" t="n"><v>3.8</v></c><c r="IE18" s="59" t="n"><v>11.1</v></c><c r="IF18" s="59" t="n"><v>24</v></c><c r="IG18" s="59" t="n"><v>58.4</v></c><c r="IH18" s="61" t="n"><v>14</v></c><c r="II18" s="52" t="n"><f aca="false">IF(ISNUMBER(GM18),GM18,IF(ISNUMBER(EQ18),EQ18,&quot;&quot;))</f><v>7.98</v></c><c r="IJ18" s="38" t="n"><f aca="false">IF(ISNUMBER(GN18),GN18,IF(ISNUMBER(ER18),ER18,&quot;&quot;))</f><v>8.05</v></c><c r="IK18" s="38" t="n"><f aca="false">IF(ISNUMBER(GO18),GO18,IF(ISNUMBER(ES18),ES18,&quot;&quot;))</f><v>95.2</v></c><c r="IL18" s="38" t="n"><f aca="false">IF(ISNUMBER(GP18),GP18,IF(ISNUMBER(ET18),ET18,&quot;&quot;))</f><v>0.4</v></c><c r="IM18" s="38" t="n"><f aca="false">IF(ISNUMBER(GQ18),GQ18,IF(ISNUMBER(EU18),EU18,&quot;&quot;))</f><v>0.32</v></c><c r="IN18" s="38" t="n"><f aca="false">IF(ISNUMBER(GR18),GR18,IF(ISNUMBER(EV18),EV18,&quot;&quot;))</f><v>0.45</v></c><c r="IO18" s="38" t="n"><f aca="false">IF(ISNUMBER(GS18),GS18,IF(ISNUMBER(EW18),EW18,&quot;&quot;))</f><v>5.19</v></c><c r="IP18" s="38" t="n"><f aca="false">IF(ISNUMBER(GT18),GT18,IF(ISNUMBER(EX18),EX18,&quot;&quot;))</f><v>5.7</v></c><c r="IQ18" s="38" t="n"><f aca="false">IF(ISNUMBER(GU18),GU18,IF(ISNUMBER(EY18),EY18,&quot;&quot;))</f><v>516</v></c><c r="IR18" s="38" t="n"><f aca="false">IF(ISNUMBER(GV18),GV18,IF(ISNUMBER(EZ18),EZ18,&quot;&quot;))</f><v>514</v></c><c r="IS18" s="38" t="n"><f aca="false">IF(ISNUMBER(GW18),GW18,IF(ISNUMBER(FA18),FA18,&quot;&quot;))</f><v>646</v></c><c r="IT18" s="38" t="n"><f aca="false">IF(ISNUMBER(GX18),GX18,IF(ISNUMBER(FB18),FB18,&quot;&quot;))</f><v>599</v></c><c r="IU18" s="38" t="n"><f aca="false">IF(ISNUMBER(GY18),GY18,IF(ISNUMBER(FC18),FC18,&quot;&quot;))</f><v>606</v></c><c r="IV18" s="38" t="n"><f aca="false">IF(ISNUMBER(GZ18),GZ18,IF(ISNUMBER(FD18),FD18,&quot;&quot;))</f><v>603</v></c><c r="IW18" s="38" t="n"><f aca="false">IF(ISNUMBER(HA18),HA18,IF(ISNUMBER(FE18),FE18,&quot;&quot;))</f><v>512</v></c><c r="IX18" s="38" t="n"><f aca="false">IF(ISNUMBER(HB18),HB18,IF(ISNUMBER(FF18),FF18,&quot;&quot;))</f><v>-0.55</v></c><c r="IY18" s="38" t="n"><f aca="false">IF(ISNUMBER(HC18),HC18,IF(ISNUMBER(FG18),FG18,&quot;&quot;))</f><v>-0.07</v></c><c r="IZ18" s="38" t="n"><f aca="false">IF(ISNUMBER(HD18),HD18,IF(ISNUMBER(FH18),FH18,&quot;&quot;))</f><v>8.07</v></c><c r="JA18" s="38" t="n"><f aca="false">IF(ISNUMBER(HE18),HE18,IF(ISNUMBER(FI18),FI18,&quot;&quot;))</f><v>7.95</v></c><c r="JB18" s="38" t="n"><f aca="false">IF(ISNUMBER(HF18),HF18,IF(ISNUMBER(FJ18),FJ18,&quot;&quot;))</f><v>7.96</v></c><c r="JC18" s="38" t="n"><f aca="false">IF(ISNUMBER(HG18),HG18,IF(ISNUMBER(FK18),FK18,&quot;&quot;))</f><v>8.11</v></c><c r="JD18" s="38" t="n"><f aca="false">IF(ISNUMBER(HH18),HH18,IF(ISNUMBER(FL18),FL18,&quot;&quot;))</f><v>8.42</v></c><c r="JE18" s="38" t="n"><f aca="false">IF(ISNUMBER(HI18),HI18,IF(ISNUMBER(FM18),FM18,&quot;&quot;))</f><v>8.72</v></c><c r="JF18" s="38" t="n"><f aca="false">IF(ISNUMBER(HJ18),HJ18,IF(ISNUMBER(FN18),FN18,&quot;&quot;))</f><v>0</v></c><c r="JG18" s="38" t="n"><f aca="false">IF(ISNUMBER(HK18),HK18,IF(ISNUMBER(FO18),FO18,&quot;&quot;))</f><v>1.6</v></c><c r="JH18" s="38" t="n"><f aca="false">IF(ISNUMBER(HL18),HL18,IF(ISNUMBER(FP18),FP18,&quot;&quot;))</f><v>6.33</v></c><c r="JI18" s="38" t="n"><f aca="false">IF(ISNUMBER(HM18),HM18,IF(ISNUMBER(FQ18),FQ18,&quot;&quot;))</f><v>6.38</v></c><c r="JJ18" s="38" t="n"><f aca="false">IF(ISNUMBER(HN18),HN18,IF(ISNUMBER(FR18),FR18,&quot;&quot;))</f><v>6.56</v></c><c r="JK18" s="38" t="n"><f aca="false">IF(ISNUMBER(HO18),HO18,IF(ISNUMBER(FS18),FS18,&quot;&quot;))</f><v>6.85</v></c><c r="JL18" s="38" t="n"><f aca="false">IF(ISNUMBER(HP18),HP18,IF(ISNUMBER(FT18),FT18,&quot;&quot;))</f><v>7.11</v></c><c r="JM18" s="38" t="n"><f aca="false">IF(ISNUMBER(HQ18),HQ18,IF(ISNUMBER(FU18),FU18,&quot;&quot;))</f><v>7.36</v></c><c r="JN18" s="51" t="n"><f aca="false">IF(ISNUMBER(HR18),HR18,IF(ISNUMBER(FV18),FV18,&quot;&quot;))</f><v>0</v></c><c r="JO18" s="59" t="n"><f aca="false">IF(ISNUMBER(HS18),HS18,IF(ISNUMBER(FW18),FW18,&quot;&quot;))</f><v>1.6</v></c><c r="JP18" s="59" t="n"><f aca="false">IF(ISNUMBER(HT18),HT18,IF(ISNUMBER(FX18),FX18,&quot;&quot;))</f><v>41.9</v></c><c r="JQ18" s="59" t="n"><f aca="false">IF(ISNUMBER(HU18),HU18,IF(ISNUMBER(FY18),FY18,&quot;&quot;))</f><v>42.3</v></c><c r="JR18" s="59" t="n"><f aca="false">IF(ISNUMBER(HV18),HV18,IF(ISNUMBER(FZ18),FZ18,&quot;&quot;))</f><v>42.1</v></c><c r="JS18" s="59" t="n"><f aca="false">IF(ISNUMBER(HW18),HW18,IF(ISNUMBER(GA18),GA18,&quot;&quot;))</f><v>95.2</v></c><c r="JT18" s="59" t="n"><f aca="false">IF(ISNUMBER(HX18),HX18,IF(ISNUMBER(GB18),GB18,&quot;&quot;))</f><v>0.4</v></c><c r="JU18" s="59" t="n"><f aca="false">IF(ISNUMBER(HY18),HY18,IF(ISNUMBER(GC18),GC18,&quot;&quot;))</f><v>-6.2</v></c><c r="JV18" s="59" t="n"><f aca="false">IF(ISNUMBER(HZ18),HZ18,IF(ISNUMBER(GD18),GD18,&quot;&quot;))</f><v>-6.4</v></c><c r="JW18" s="59" t="n"><f aca="false">IF(ISNUMBER(IA18),IA18,IF(ISNUMBER(GE18),GE18,&quot;&quot;))</f><v>-6.3</v></c><c r="JX18" s="59" t="n"><f aca="false">IF(ISNUMBER(IB18),IB18,IF(ISNUMBER(GF18),GF18,&quot;&quot;))</f><v>7.3</v></c><c r="JY18" s="59" t="n"><f aca="false">IF(ISNUMBER(IC18),IC18,IF(ISNUMBER(GG18),GG18,&quot;&quot;))</f><v>0.2</v></c><c r="JZ18" s="59" t="n"><f aca="false">IF(ISNUMBER(ID18),ID18,IF(ISNUMBER(GH18),GH18,&quot;&quot;))</f><v>3.8</v></c><c r="KA18" s="59" t="n"><f aca="false">IF(ISNUMBER(IE18),IE18,IF(ISNUMBER(GI18),GI18,&quot;&quot;))</f><v>11.1</v></c><c r="KB18" s="59" t="n"><f aca="false">IF(ISNUMBER(IF18),IF18,IF(ISNUMBER(GJ18),GJ18,&quot;&quot;))</f><v>24</v></c><c r="KC18" s="59" t="n"><f aca="false">IF(ISNUMBER(IG18),IG18,IF(ISNUMBER(GK18),GK18,&quot;&quot;))</f><v>58.4</v></c><c r="KD18" s="61" t="n"><f aca="false">IF(ISNUMBER(IH18),IH18,IF(ISNUMBER(GL18),GL18,&quot;&quot;))</f><v>14</v></c><c r="KE18" s="52" t="n"><f aca="false">IF(AND(ISNUMBER(II18),ISNUMBER(CU18)),II18-CU18,&quot;&quot;)</f><v>-0.0199999999999996</v></c><c r="KF18" s="38" t="n"><f aca="false">IF(AND(ISNUMBER(IJ18),ISNUMBER(CV18)),IJ18-CV18,&quot;&quot;)</f><v>-0.0699999999999985</v></c><c r="KG18" s="38" t="n"><f aca="false">IF(AND(ISNUMBER(IK18),ISNUMBER(CW18)),IK18-CW18,&quot;&quot;)</f><v>0.700000000000003</v></c><c r="KH18" s="38" t="n"><f aca="false">IF(AND(ISNUMBER(IL18),ISNUMBER(CX18)),IL18-CX18,&quot;&quot;)</f><v>-0.2</v></c><c r="KI18" s="38" t="n"><f aca="false">IF(AND(ISNUMBER(IM18),ISNUMBER(CY18)),IM18-CY18,&quot;&quot;)</f><v>0.33</v></c><c r="KJ18" s="38" t="n"><f aca="false">IF(AND(ISNUMBER(IN18),ISNUMBER(CZ18)),IN18-CZ18,&quot;&quot;)</f><v>0.05</v></c><c r="KK18" s="38" t="n"><f aca="false">IF(AND(ISNUMBER(IO18),ISNUMBER(DA18)),IO18-DA18,&quot;&quot;)</f><v>2</v></c><c r="KL18" s="38" t="n"><f aca="false">IF(AND(ISNUMBER(IP18),ISNUMBER(DB18)),IP18-DB18,&quot;&quot;)</f><v>1.88</v></c><c r="KM18" s="38" t="n"><f aca="false">IF(AND(ISNUMBER(IQ18),ISNUMBER(DC18)),IQ18-DC18,&quot;&quot;)</f><v>-116</v></c><c r="KN18" s="38" t="n"><f aca="false">IF(AND(ISNUMBER(IR18),ISNUMBER(DD18)),IR18-DD18,&quot;&quot;)</f><v>-118</v></c><c r="KO18" s="38" t="n"><f aca="false">IF(AND(ISNUMBER(IS18),ISNUMBER(DE18)),IS18-DE18,&quot;&quot;)</f><v>-33</v></c><c r="KP18" s="38" t="n"><f aca="false">IF(AND(ISNUMBER(IT18),ISNUMBER(DF18)),IT18-DF18,&quot;&quot;)</f><v>-77</v></c><c r="KQ18" s="38" t="n"><f aca="false">IF(AND(ISNUMBER(IU18),ISNUMBER(DG18)),IU18-DG18,&quot;&quot;)</f><v>-77</v></c><c r="KR18" s="38" t="n"><f aca="false">IF(AND(ISNUMBER(IV18),ISNUMBER(DH18)),IV18-DH18,&quot;&quot;)</f><v>-55</v></c><c r="KS18" s="38" t="n"><f aca="false">IF(AND(ISNUMBER(IW18),ISNUMBER(DI18)),IW18-DI18,&quot;&quot;)</f><v>-114</v></c><c r="KT18" s="38" t="n"><f aca="false">IF(AND(ISNUMBER(IX18),ISNUMBER(DJ18)),IX18-DJ18,&quot;&quot;)</f><v>-1.44</v></c><c r="KU18" s="38" t="n"><f aca="false">IF(AND(ISNUMBER(IY18),ISNUMBER(DK18)),IY18-DK18,&quot;&quot;)</f><v>-0.96</v></c><c r="KV18" s="38" t="n"><f aca="false">IF(AND(ISNUMBER(IZ18),ISNUMBER(DL18)),IZ18-DL18,&quot;&quot;)</f><v>0.00999999999999979</v></c><c r="KW18" s="38" t="n"><f aca="false">IF(AND(ISNUMBER(JA18),ISNUMBER(DM18)),JA18-DM18,&quot;&quot;)</f><v>-0.0499999999999998</v></c><c r="KX18" s="38" t="n"><f aca="false">IF(AND(ISNUMBER(JB18),ISNUMBER(DN18)),JB18-DN18,&quot;&quot;)</f><v>-0.00999999999999979</v></c><c r="KY18" s="38" t="n"><f aca="false">IF(AND(ISNUMBER(JC18),ISNUMBER(DO18)),JC18-DO18,&quot;&quot;)</f><v>0.0199999999999996</v></c><c r="KZ18" s="38" t="n"><f aca="false">IF(AND(ISNUMBER(JD18),ISNUMBER(DP18)),JD18-DP18,&quot;&quot;)</f><v>-0.0500000000000007</v></c><c r="LA18" s="38" t="n"><f aca="false">IF(AND(ISNUMBER(JE18),ISNUMBER(DQ18)),JE18-DQ18,&quot;&quot;)</f><v>-0.24</v></c><c r="LB18" s="38" t="n"><f aca="false">IF(AND(ISNUMBER(JF18),ISNUMBER(DR18)),JF18-DR18,&quot;&quot;)</f><v>-9.02</v></c><c r="LC18" s="38" t="n"><f aca="false">IF(AND(ISNUMBER(JG18),ISNUMBER(DS18)),JG18-DS18,&quot;&quot;)</f><v>1.2</v></c><c r="LD18" s="38" t="n"><f aca="false">IF(AND(ISNUMBER(JH18),ISNUMBER(DT18)),JH18-DT18,&quot;&quot;)</f><v>-1.11</v></c><c r="LE18" s="38" t="n"><f aca="false">IF(AND(ISNUMBER(JI18),ISNUMBER(DU18)),JI18-DU18,&quot;&quot;)</f><v>-0.51</v></c><c r="LF18" s="38" t="n"><f aca="false">IF(AND(ISNUMBER(JJ18),ISNUMBER(DV18)),JJ18-DV18,&quot;&quot;)</f><v>-0.159999999999999</v></c><c r="LG18" s="38" t="n"><f aca="false">IF(AND(ISNUMBER(JK18),ISNUMBER(DW18)),JK18-DW18,&quot;&quot;)</f><v>-0.0500000000000007</v></c><c r="LH18" s="38" t="n"><f aca="false">IF(AND(ISNUMBER(JL18),ISNUMBER(DX18)),JL18-DX18,&quot;&quot;)</f><v>-0.0499999999999998</v></c><c r="LI18" s="38" t="n"><f aca="false">IF(AND(ISNUMBER(JM18),ISNUMBER(DY18)),JM18-DY18,&quot;&quot;)</f><v>0</v></c><c r="LJ18" s="38" t="n"><f aca="false">IF(AND(ISNUMBER(JN18),ISNUMBER(DZ18)),JN18-DZ18,&quot;&quot;)</f><v>0</v></c><c r="LK18" s="38" t="n"><f aca="false">IF(AND(ISNUMBER(JO18),ISNUMBER(EA18)),JO18-EA18,&quot;&quot;)</f><v>1.2</v></c><c r="LL18" s="38" t="n"><f aca="false">IF(AND(ISNUMBER(JP18),ISNUMBER(EB18)),JP18-EB18,&quot;&quot;)</f><v>0.299999999999997</v></c><c r="LM18" s="38" t="n"><f aca="false">IF(AND(ISNUMBER(JQ18),ISNUMBER(EC18)),JQ18-EC18,&quot;&quot;)</f><v>0.0999999999999943</v></c><c r="LN18" s="38" t="n"><f aca="false">IF(AND(ISNUMBER(JR18),ISNUMBER(ED18)),JR18-ED18,&quot;&quot;)</f><v>0.200000000000003</v></c><c r="LO18" s="38" t="n"><f aca="false">IF(AND(ISNUMBER(JS18),ISNUMBER(EE18)),JS18-EE18,&quot;&quot;)</f><v>0.700000000000003</v></c><c r="LP18" s="38" t="n"><f aca="false">IF(AND(ISNUMBER(JT18),ISNUMBER(EF18)),JT18-EF18,&quot;&quot;)</f><v>-0.2</v></c><c r="LQ18" s="38" t="n"><f aca="false">IF(AND(ISNUMBER(JU18),ISNUMBER(EG18)),JU18-EG18,&quot;&quot;)</f><v>-0.8</v></c><c r="LR18" s="38" t="n"><f aca="false">IF(AND(ISNUMBER(JV18),ISNUMBER(EH18)),JV18-EH18,&quot;&quot;)</f><v>-0.800000000000001</v></c><c r="LS18" s="38" t="n"><f aca="false">IF(AND(ISNUMBER(JW18),ISNUMBER(EI18)),JW18-EI18,&quot;&quot;)</f><v>-0.8</v></c><c r="LT18" s="38" t="n"><f aca="false">IF(AND(ISNUMBER(JX18),ISNUMBER(EJ18)),JX18-EJ18,&quot;&quot;)</f><v>-54.2</v></c><c r="LU18" s="38" t="n"><f aca="false">IF(AND(ISNUMBER(JY18),ISNUMBER(EK18)),JY18-EK18,&quot;&quot;)</f><v>0.1</v></c><c r="LV18" s="38" t="n"><f aca="false">IF(AND(ISNUMBER(JZ18),ISNUMBER(EL18)),JZ18-EL18,&quot;&quot;)</f><v>-0.7</v></c><c r="LW18" s="38" t="n"><f aca="false">IF(AND(ISNUMBER(KA18),ISNUMBER(EM18)),KA18-EM18,&quot;&quot;)</f><v>-1.7</v></c><c r="LX18" s="38" t="n"><f aca="false">IF(AND(ISNUMBER(KB18),ISNUMBER(EN18)),KB18-EN18,&quot;&quot;)</f><v>-2.7</v></c><c r="LY18" s="38" t="n"><f aca="false">IF(AND(ISNUMBER(KC18),ISNUMBER(EO18)),KC18-EO18,&quot;&quot;)</f><v>-4.3</v></c><c r="LZ18" s="38" t="n"><f aca="false">IF(AND(ISNUMBER(KD18),ISNUMBER(EP18)),KD18-EP18,&quot;&quot;)</f><v>2</v></c><c r="MA18" s="38" t="str"><f aca="false">IF(AND(ISNUMBER(HT18),ISNUMBER(FX18)),HT18-FX18,&quot;&quot;)</f><v></v></c><c r="MB18" s="38" t="str"><f aca="false">IF(AND(ISNUMBER(HU18),ISNUMBER(FY18)),HU18-FY18,&quot;&quot;)</f><v></v></c><c r="MC18" s="38" t="str"><f aca="false">IF(AND(ISNUMBER(HY18),ISNUMBER(GC18)),HY18-GC18,&quot;&quot;)</f><v></v></c><c r="MD18" s="38" t="n"><f aca="false">HZ18-GD18</f><v>-6.4</v></c></row><row collapsed="false" customFormat="false" customHeight="true" hidden="false" ht="26.25" outlineLevel="0" r="19"><c r="A19" s="35" t="n"><v>41395</v></c><c r="B19" s="36" t="s"><v>337</v></c><c r="C19" s="36" t="s"><v>372</v></c><c r="D19" s="37" t="s"><v>331</v></c><c r="E19" s="38" t="n"><v>67</v></c><c r="F19" s="39" t="n"><v>16648</v></c><c r="G19" s="38" t="s"><v>340</v></c><c r="H19" s="38" t="s"><v>333</v></c><c r="I19" s="38" t="n"><v>1835988</v></c><c r="K19" s="40"/><c r="L19" s="41"/><c r="M19" s="41"/><c r="N19" s="41"/><c r="O19" s="41"/><c r="P19" s="38" t="n"><v>-0.5</v></c><c r="Q19" s="38" t="n"><v>-0.53</v></c><c r="R19" s="38" t="s"><v>334</v></c><c r="S19" s="44" t="n"><v>41394</v></c><c r="T19" s="45" t="n"><v>0</v></c><c r="U19" s="45" t="n"><v>0.5</v></c><c r="V19" s="38" t="n"><v>11</v></c><c r="W19" s="38" t="n"><v>50</v></c><c r="X19" s="38" t="n"><v>16</v></c><c r="Y19" s="38" t="n"><v>656</v></c><c r="Z19" s="38" t="n"><v>24.48</v></c><c r="AC19" s="38" t="n"><v>3.01</v></c><c r="AD19" s="38" t="n"><v>41.98</v></c><c r="AE19" s="38" t="n"><v>65</v></c><c r="AF19" s="38" t="n"><v>42.51</v></c><c r="AG19" s="38" t="n"><v>155</v></c><c r="AH19" s="38" t="n"><v>0</v></c><c r="AI19" s="38" t="n"><f aca="false">IF(AND(ISNUMBER(SK),SK&gt;0),1,0)</f><v>0</v></c><c r="AK19" s="46" t="n"><v>41597</v></c><c r="AL19" s="47" t="n"><v>40</v></c><c r="AM19" s="45" t="n"><v>-2.75</v></c><c r="AN19" s="45" t="n"><v>0.75</v></c><c r="AO19" s="38" t="n"><v>15</v></c><c r="AP19" s="38" t="n"><v>40</v></c><c r="AQ19" s="38" t="n"><v>12</v></c><c r="AR19" s="38" t="n"><v>548</v></c><c r="AS19" s="38" t="n"><v>2457</v></c><c r="AT19" s="38" t="s"><v>373</v></c><c r="AU19" s="38" t="s"><v>374</v></c><c r="AV19" s="38" t="n"><v>42.51</v></c><c r="AW19" s="38" t="n"><v>22</v></c><c r="AX19" s="38" t="n"><v>43.72</v></c><c r="AY19" s="38" t="n"><v>112</v></c><c r="AZ19" s="38" t="n"><f aca="false">IF(ISNUMBER(AM19),AM19+0.5*AN19,&quot;&quot;)</f><v>-2.375</v></c><c r="BA19" s="38" t="n"><f aca="false">IF(ISNUMBER(AZ19),IF(ISNUMBER(Q19),AZ19-Q19,&quot;MISSING&quot;),&quot;&quot;)</f><v>-1.845</v></c><c r="BB19" s="38" t="n"><f aca="false">IF(AND(ISNUMBER(AR19),ISNUMBER(Y19)),AR19-Y19,IF(ISNUMBER(AR19),&quot;MISSING&quot;,&quot;&quot;))</f><v>-108</v></c><c r="BC19" s="71" t="n"><v>41779</v></c><c r="BR19" s="38" t="str"><f aca="false">IF(ISNUMBER(BE19),BE19+0.5*BF19,&quot;&quot;)</f><v></v></c><c r="BS19" s="38" t="str"><f aca="false">IF(ISNUMBER(BR19),IF(ISNUMBER($Q19),BR19-$Q19,&quot;MISSING&quot;),&quot;&quot;)</f><v></v></c><c r="BT19" s="38" t="str"><f aca="false">IF(AND(ISNUMBER(BJ19),ISNUMBER($Y19)),BJ19-$Y19,IF(ISNUMBER(BJ19),&quot;MISSING&quot;,&quot;&quot;))</f><v></v></c><c r="BU19" s="38" t="n"><f aca="false">IF(AND(ISBLANK($AM19),ISBLANK($BE19)),0,1)</f><v>1</v></c><c r="BV19" s="38" t="n"><f aca="false">IF(AND(ISNUMBER($AM19),ISNUMBER($BE19)),1,0)</f><v>0</v></c><c r="BW19" s="38" t="str"><f aca="false">IF(BV19,SE_PREOP,&quot;&quot;)</f><v></v></c><c r="BX19" s="38" t="str"><f aca="false">IF(FU_6_AND_12,SE_6,&quot;&quot;)</f><v></v></c><c r="BY19" s="38" t="str"><f aca="false">IF(FU_6_AND_12,SE_12,&quot;&quot;)</f><v></v></c><c r="BZ19" s="49" t="n"><f aca="false">IF(AND(ISNUMBER(BC19),ISNUMBER(BE19)),BC19-A19,IF(ISNUMBER(AK19),AK19-A19,0))</f><v>202</v></c><c r="CA19" s="50" t="n"><f aca="false">IF(BZ19&gt;0,BZ19/30,&quot;&quot;)</f><v>6.73333333333333</v></c><c r="CB19" s="38" t="str"><f aca="false">IF(AND(ISNUMBER(AZ19),ISNUMBER(BR19)),(BR19-AZ19),&quot;&quot;)</f><v></v></c><c r="CC19" s="38" t="n"><f aca="false">IF(AND(ISNUMBER(AX19), ISNUMBER(AD19)), AVERAGE(AX19,AV19)-AVERAGE(AD19,AF19),&quot;&quot;)</f><v>0.869999999999997</v></c><c r="CD19" s="38" t="str"><f aca="false">IF(AND(ISNUMBER(BN19), ISNUMBER(AD19)), AVERAGE(BN19,BP19)-AVERAGE(AD19,AF19),&quot;&quot;)</f><v></v></c><c r="CE19" s="38" t="n"><f aca="false">IF(ISNUMBER(CD19),CD19,IF(ISNUMBER(CC19),CC19,&quot;&quot;))</f><v>0.869999999999997</v></c><c r="CF19" s="38" t="n"><f aca="false">IF(AND(ISNUMBER(SPH_PREOP),ISNUMBER(SE_LAST_)),SPH_PREOP+CYL_PREOP/2,&quot;&quot;)</f><v>0.25</v></c><c r="CG19" s="38" t="n"><f aca="false">IF(ISNUMBER(SE_12),SE_12,IF(ISNUMBER(SE_6),SE_6,&quot;&quot;))</f><v>-2.375</v></c><c r="CH19" s="51" t="n"><f aca="false">IF(AND(ISNUMBER(SE_LAST_),ISNUMBER(REF_TARGET)),SE_LAST_-REF_TARGET,&quot;&quot;)</f><v>-1.845</v></c><c r="CI19" s="52" t="n"><f aca="false">IF(ISNUMBER(Y19),IF(ISNUMBER(BJ19),BJ19-Y19,IF(ISNUMBER(AR19),AR19-Y19,&quot;&quot;)),&quot;&quot;)</f><v>-108</v></c><c r="CJ19" s="38" t="str"><f aca="false">IF(ISNUMBER(Z19),IF(ISNUMBER(AT19),AT19-Z19,IF(ISNUMBER(BL19),BL19-Z19,&quot;&quot;)),&quot;&quot;)</f><v></v></c><c r="CK19" s="53" t="n"><f aca="false">IF(ISNUMBER(LAST_SE_ERROR),REF_TARGET,&quot;&quot;)</f><v>-0.53</v></c><c r="CL19" s="53" t="n"><f aca="false">IF(AND(OR(ISNUMBER(BH19),ISNUMBER(AP19)),ISNUMBER(W19)),-LOG(20/W19)--LOG(20/IF(ISNUMBER(BH19),BH19,AP19)),&quot;&quot;)</f><v>0.0969100130080564</v></c><c r="CM19" s="54" t="n"><f aca="false">IF(ISNUMBER(BF19),BF19,IF(ISNUMBER(AN19),AN19,&quot;&quot;))</f><v>0.75</v></c><c r="CN19" s="54" t="n"><f aca="false">IF(AND(ISNUMBER(CM19),ISNUMBER(U19)),CM19-U19,&quot;&quot;)</f><v>0.25</v></c><c r="CO19" s="55" t="n"><f aca="false">IF(ISNUMBER(BCVA_12),BCVA_12,IF(ISNUMBER(BCVA_6),BCVA_6,&quot;&quot;))</f><v>40</v></c><c r="CP19" s="55" t="n"><f aca="false">IF(ISNUMBER(CO19),PREOP_BCVA,&quot;&quot;)</f><v>50</v></c><c r="CQ19" s="56" t="n"><f aca="false">IF(AND(REF_TARGET&lt;=0,REF_TARGET&gt;-1),IF(ISNUMBER(UDVA_12),UDVA_12,IF(ISNUMBER(UDVA_6),UDVA_6,&quot;&quot;)),&quot;&quot;)</f><v>40</v></c><c r="CR19" s="53" t="n"><f aca="false">IF(ISNUMBER(PREOP_PENTACAM_RV),IF(ISNUMBER(SPH_6),IF(ISNUMBER($EQ19),0,1),&quot;&quot;),&quot;&quot;)</f><v>0</v></c><c r="CS19" s="53" t="str"><f aca="false">IF(ISNUMBER(PREOP_PENTACAM_RV),IF(ISNUMBER(SPH_12),IF(ISNUMBER($GM19),0,1),&quot;&quot;),&quot;&quot;)</f><v></v></c><c r="CT19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19" s="0" t="n"><v>7.99</v></c><c r="CV19" s="38" t="n"><v>8.08</v></c><c r="CW19" s="38" t="n"><v>77.4</v></c><c r="CX19" s="38" t="n"><v>0.5</v></c><c r="CY19" s="38" t="n"><v>0.44</v></c><c r="CZ19" s="38" t="n"><v>0.49</v></c><c r="DA19" s="38" t="n"><v>2.72</v></c><c r="DB19" s="38" t="n"><v>3.31</v></c><c r="DC19" s="38" t="n"><v>597</v></c><c r="DD19" s="38" t="n"><v>597</v></c><c r="DE19" s="38" t="n"><v>794</v></c><c r="DF19" s="38" t="n"><v>674</v></c><c r="DG19" s="38" t="n"><v>702</v></c><c r="DH19" s="38" t="n"><v>695</v></c><c r="DI19" s="38" t="n"><v>590</v></c><c r="DJ19" s="38" t="n"><v>-0.13</v></c><c r="DK19" s="38" t="n"><v>-0.54</v></c><c r="DL19" s="38" t="n"><v>8.02</v></c><c r="DM19" s="38" t="n"><v>8.04</v></c><c r="DN19" s="38" t="n"><v>8.07</v></c><c r="DO19" s="38" t="n"><v>8.19</v></c><c r="DP19" s="38" t="n"><v>8.39</v></c><c r="DQ19" s="38" t="n"><v>8.49</v></c><c r="DR19" s="38" t="n"><v>0</v></c><c r="DS19" s="38" t="n"><v>2.3</v></c><c r="DT19" s="38" t="n"><v>5.84</v></c><c r="DU19" s="38" t="n"><v>6.23</v></c><c r="DV19" s="38" t="n"><v>6.52</v></c><c r="DW19" s="38" t="n"><v>6.76</v></c><c r="DX19" s="38" t="n"><v>6.81</v></c><c r="DY19" s="38" t="n"><v>0</v></c><c r="DZ19" s="38" t="n"><v>0</v></c><c r="EA19" s="58" t="n"><v>2.3</v></c><c r="EB19" s="59" t="n"><v>41.8</v></c><c r="EC19" s="59" t="n"><v>42.2</v></c><c r="ED19" s="59" t="n"><v>42</v></c><c r="EE19" s="59" t="n"><v>77.4</v></c><c r="EF19" s="59" t="n"><v>0.5</v></c><c r="EG19" s="59" t="n"><v>-6.4</v></c><c r="EH19" s="59" t="n"><v>-7.1</v></c><c r="EI19" s="59" t="n"><v>-6.8</v></c><c r="EJ19" s="59" t="n"><v>20.7</v></c><c r="EK19" s="59" t="n"><v>0.7</v></c><c r="EL19" s="59" t="n"><v>4.4</v></c><c r="EM19" s="59" t="n"><v>13.1</v></c><c r="EN19" s="59" t="n"><v>28.1</v></c><c r="EO19" s="59" t="n"><v>68.2</v></c><c r="EP19" s="60" t="n"><v>17</v></c><c r="EQ19" s="52" t="n"><v>7.98</v></c><c r="ER19" s="38" t="n"><v>7.81</v></c><c r="ES19" s="38" t="n"><v>17</v></c><c r="ET19" s="38" t="n"><v>-0.9</v></c><c r="EU19" s="38" t="n"><v>0.62</v></c><c r="EV19" s="38" t="n"><v>0.68</v></c><c r="EW19" s="38" t="n"><v>-0.57</v></c><c r="EX19" s="38" t="n"><v>-0.05</v></c><c r="EY19" s="38" t="n"><v>522</v></c><c r="EZ19" s="38" t="n"><v>523</v></c><c r="FA19" s="38" t="n"><v>633</v></c><c r="FB19" s="38" t="n"><v>597</v></c><c r="FC19" s="38" t="n"><v>652</v></c><c r="FD19" s="38" t="n"><v>577</v></c><c r="FE19" s="38" t="n"><v>512</v></c><c r="FF19" s="38" t="n"><v>0.9</v></c><c r="FG19" s="38" t="n"><v>-0.28</v></c><c r="FH19" s="38" t="n"><v>7.88</v></c><c r="FI19" s="38" t="n"><v>7.91</v></c><c r="FJ19" s="38" t="n"><v>7.98</v></c><c r="FK19" s="38" t="n"><v>8.18</v></c><c r="FL19" s="38" t="n"><v>8.56</v></c><c r="FM19" s="38" t="n"><v>8.87</v></c><c r="FN19" s="38" t="n"><v>0</v></c><c r="FO19" s="38" t="n"><v>1.4</v></c><c r="FP19" s="38" t="n"><v>6.36</v></c><c r="FQ19" s="38" t="n"><v>6.39</v></c><c r="FR19" s="38" t="n"><v>6.49</v></c><c r="FS19" s="38" t="n"><v>6.61</v></c><c r="FT19" s="38" t="n"><v>6.8</v></c><c r="FU19" s="38" t="n"><v>6.87</v></c><c r="FV19" s="38" t="n"><v>0</v></c><c r="FW19" s="58" t="n"><v>1.4</v></c><c r="FX19" s="59" t="n"><v>42.3</v></c><c r="FY19" s="59" t="n"><v>43.2</v></c><c r="FZ19" s="59" t="n"><v>42.8</v></c><c r="GA19" s="59" t="n"><v>17</v></c><c r="GB19" s="59" t="n"><v>0.9</v></c><c r="GC19" s="59" t="n"><v>-6.2</v></c><c r="GD19" s="59" t="n"><v>-6.4</v></c><c r="GE19" s="59" t="n"><v>-6.3</v></c><c r="GF19" s="59" t="n"><v>168.5</v></c><c r="GG19" s="59" t="n"><v>0.2</v></c><c r="GH19" s="59" t="n"><v>3.8</v></c><c r="GI19" s="59" t="n"><v>11.2</v></c><c r="GJ19" s="59" t="n"><v>24.1</v></c><c r="GK19" s="59" t="n"><v>60.2</v></c><c r="GL19" s="61" t="n"><v>20</v></c><c r="II19" s="52" t="n"><f aca="false">IF(ISNUMBER(GM19),GM19,IF(ISNUMBER(EQ19),EQ19,&quot;&quot;))</f><v>7.98</v></c><c r="IJ19" s="38" t="n"><f aca="false">IF(ISNUMBER(GN19),GN19,IF(ISNUMBER(ER19),ER19,&quot;&quot;))</f><v>7.81</v></c><c r="IK19" s="38" t="n"><f aca="false">IF(ISNUMBER(GO19),GO19,IF(ISNUMBER(ES19),ES19,&quot;&quot;))</f><v>17</v></c><c r="IL19" s="38" t="n"><f aca="false">IF(ISNUMBER(GP19),GP19,IF(ISNUMBER(ET19),ET19,&quot;&quot;))</f><v>-0.9</v></c><c r="IM19" s="38" t="n"><f aca="false">IF(ISNUMBER(GQ19),GQ19,IF(ISNUMBER(EU19),EU19,&quot;&quot;))</f><v>0.62</v></c><c r="IN19" s="38" t="n"><f aca="false">IF(ISNUMBER(GR19),GR19,IF(ISNUMBER(EV19),EV19,&quot;&quot;))</f><v>0.68</v></c><c r="IO19" s="38" t="n"><f aca="false">IF(ISNUMBER(GS19),GS19,IF(ISNUMBER(EW19),EW19,&quot;&quot;))</f><v>-0.57</v></c><c r="IP19" s="38" t="n"><f aca="false">IF(ISNUMBER(GT19),GT19,IF(ISNUMBER(EX19),EX19,&quot;&quot;))</f><v>-0.05</v></c><c r="IQ19" s="38" t="n"><f aca="false">IF(ISNUMBER(GU19),GU19,IF(ISNUMBER(EY19),EY19,&quot;&quot;))</f><v>522</v></c><c r="IR19" s="38" t="n"><f aca="false">IF(ISNUMBER(GV19),GV19,IF(ISNUMBER(EZ19),EZ19,&quot;&quot;))</f><v>523</v></c><c r="IS19" s="38" t="n"><f aca="false">IF(ISNUMBER(GW19),GW19,IF(ISNUMBER(FA19),FA19,&quot;&quot;))</f><v>633</v></c><c r="IT19" s="38" t="n"><f aca="false">IF(ISNUMBER(GX19),GX19,IF(ISNUMBER(FB19),FB19,&quot;&quot;))</f><v>597</v></c><c r="IU19" s="38" t="n"><f aca="false">IF(ISNUMBER(GY19),GY19,IF(ISNUMBER(FC19),FC19,&quot;&quot;))</f><v>652</v></c><c r="IV19" s="38" t="n"><f aca="false">IF(ISNUMBER(GZ19),GZ19,IF(ISNUMBER(FD19),FD19,&quot;&quot;))</f><v>577</v></c><c r="IW19" s="38" t="n"><f aca="false">IF(ISNUMBER(HA19),HA19,IF(ISNUMBER(FE19),FE19,&quot;&quot;))</f><v>512</v></c><c r="IX19" s="38" t="n"><f aca="false">IF(ISNUMBER(HB19),HB19,IF(ISNUMBER(FF19),FF19,&quot;&quot;))</f><v>0.9</v></c><c r="IY19" s="38" t="n"><f aca="false">IF(ISNUMBER(HC19),HC19,IF(ISNUMBER(FG19),FG19,&quot;&quot;))</f><v>-0.28</v></c><c r="IZ19" s="38" t="n"><f aca="false">IF(ISNUMBER(HD19),HD19,IF(ISNUMBER(FH19),FH19,&quot;&quot;))</f><v>7.88</v></c><c r="JA19" s="38" t="n"><f aca="false">IF(ISNUMBER(HE19),HE19,IF(ISNUMBER(FI19),FI19,&quot;&quot;))</f><v>7.91</v></c><c r="JB19" s="38" t="n"><f aca="false">IF(ISNUMBER(HF19),HF19,IF(ISNUMBER(FJ19),FJ19,&quot;&quot;))</f><v>7.98</v></c><c r="JC19" s="38" t="n"><f aca="false">IF(ISNUMBER(HG19),HG19,IF(ISNUMBER(FK19),FK19,&quot;&quot;))</f><v>8.18</v></c><c r="JD19" s="38" t="n"><f aca="false">IF(ISNUMBER(HH19),HH19,IF(ISNUMBER(FL19),FL19,&quot;&quot;))</f><v>8.56</v></c><c r="JE19" s="38" t="n"><f aca="false">IF(ISNUMBER(HI19),HI19,IF(ISNUMBER(FM19),FM19,&quot;&quot;))</f><v>8.87</v></c><c r="JF19" s="38" t="n"><f aca="false">IF(ISNUMBER(HJ19),HJ19,IF(ISNUMBER(FN19),FN19,&quot;&quot;))</f><v>0</v></c><c r="JG19" s="38" t="n"><f aca="false">IF(ISNUMBER(HK19),HK19,IF(ISNUMBER(FO19),FO19,&quot;&quot;))</f><v>1.4</v></c><c r="JH19" s="38" t="n"><f aca="false">IF(ISNUMBER(HL19),HL19,IF(ISNUMBER(FP19),FP19,&quot;&quot;))</f><v>6.36</v></c><c r="JI19" s="38" t="n"><f aca="false">IF(ISNUMBER(HM19),HM19,IF(ISNUMBER(FQ19),FQ19,&quot;&quot;))</f><v>6.39</v></c><c r="JJ19" s="38" t="n"><f aca="false">IF(ISNUMBER(HN19),HN19,IF(ISNUMBER(FR19),FR19,&quot;&quot;))</f><v>6.49</v></c><c r="JK19" s="38" t="n"><f aca="false">IF(ISNUMBER(HO19),HO19,IF(ISNUMBER(FS19),FS19,&quot;&quot;))</f><v>6.61</v></c><c r="JL19" s="38" t="n"><f aca="false">IF(ISNUMBER(HP19),HP19,IF(ISNUMBER(FT19),FT19,&quot;&quot;))</f><v>6.8</v></c><c r="JM19" s="38" t="n"><f aca="false">IF(ISNUMBER(HQ19),HQ19,IF(ISNUMBER(FU19),FU19,&quot;&quot;))</f><v>6.87</v></c><c r="JN19" s="51" t="n"><f aca="false">IF(ISNUMBER(HR19),HR19,IF(ISNUMBER(FV19),FV19,&quot;&quot;))</f><v>0</v></c><c r="JO19" s="59" t="n"><f aca="false">IF(ISNUMBER(HS19),HS19,IF(ISNUMBER(FW19),FW19,&quot;&quot;))</f><v>1.4</v></c><c r="JP19" s="59" t="n"><f aca="false">IF(ISNUMBER(HT19),HT19,IF(ISNUMBER(FX19),FX19,&quot;&quot;))</f><v>42.3</v></c><c r="JQ19" s="59" t="n"><f aca="false">IF(ISNUMBER(HU19),HU19,IF(ISNUMBER(FY19),FY19,&quot;&quot;))</f><v>43.2</v></c><c r="JR19" s="59" t="n"><f aca="false">IF(ISNUMBER(HV19),HV19,IF(ISNUMBER(FZ19),FZ19,&quot;&quot;))</f><v>42.8</v></c><c r="JS19" s="59" t="n"><f aca="false">IF(ISNUMBER(HW19),HW19,IF(ISNUMBER(GA19),GA19,&quot;&quot;))</f><v>17</v></c><c r="JT19" s="59" t="n"><f aca="false">IF(ISNUMBER(HX19),HX19,IF(ISNUMBER(GB19),GB19,&quot;&quot;))</f><v>0.9</v></c><c r="JU19" s="59" t="n"><f aca="false">IF(ISNUMBER(HY19),HY19,IF(ISNUMBER(GC19),GC19,&quot;&quot;))</f><v>-6.2</v></c><c r="JV19" s="59" t="n"><f aca="false">IF(ISNUMBER(HZ19),HZ19,IF(ISNUMBER(GD19),GD19,&quot;&quot;))</f><v>-6.4</v></c><c r="JW19" s="59" t="n"><f aca="false">IF(ISNUMBER(IA19),IA19,IF(ISNUMBER(GE19),GE19,&quot;&quot;))</f><v>-6.3</v></c><c r="JX19" s="59" t="n"><f aca="false">IF(ISNUMBER(IB19),IB19,IF(ISNUMBER(GF19),GF19,&quot;&quot;))</f><v>168.5</v></c><c r="JY19" s="59" t="n"><f aca="false">IF(ISNUMBER(IC19),IC19,IF(ISNUMBER(GG19),GG19,&quot;&quot;))</f><v>0.2</v></c><c r="JZ19" s="59" t="n"><f aca="false">IF(ISNUMBER(ID19),ID19,IF(ISNUMBER(GH19),GH19,&quot;&quot;))</f><v>3.8</v></c><c r="KA19" s="59" t="n"><f aca="false">IF(ISNUMBER(IE19),IE19,IF(ISNUMBER(GI19),GI19,&quot;&quot;))</f><v>11.2</v></c><c r="KB19" s="59" t="n"><f aca="false">IF(ISNUMBER(IF19),IF19,IF(ISNUMBER(GJ19),GJ19,&quot;&quot;))</f><v>24.1</v></c><c r="KC19" s="59" t="n"><f aca="false">IF(ISNUMBER(IG19),IG19,IF(ISNUMBER(GK19),GK19,&quot;&quot;))</f><v>60.2</v></c><c r="KD19" s="61" t="n"><f aca="false">IF(ISNUMBER(IH19),IH19,IF(ISNUMBER(GL19),GL19,&quot;&quot;))</f><v>20</v></c><c r="KE19" s="52" t="n"><f aca="false">IF(AND(ISNUMBER(II19),ISNUMBER(CU19)),II19-CU19,&quot;&quot;)</f><v>-0.00999999999999979</v></c><c r="KF19" s="38" t="n"><f aca="false">IF(AND(ISNUMBER(IJ19),ISNUMBER(CV19)),IJ19-CV19,&quot;&quot;)</f><v>-0.27</v></c><c r="KG19" s="38" t="n"><f aca="false">IF(AND(ISNUMBER(IK19),ISNUMBER(CW19)),IK19-CW19,&quot;&quot;)</f><v>-60.4</v></c><c r="KH19" s="38" t="n"><f aca="false">IF(AND(ISNUMBER(IL19),ISNUMBER(CX19)),IL19-CX19,&quot;&quot;)</f><v>-1.4</v></c><c r="KI19" s="38" t="n"><f aca="false">IF(AND(ISNUMBER(IM19),ISNUMBER(CY19)),IM19-CY19,&quot;&quot;)</f><v>0.18</v></c><c r="KJ19" s="38" t="n"><f aca="false">IF(AND(ISNUMBER(IN19),ISNUMBER(CZ19)),IN19-CZ19,&quot;&quot;)</f><v>0.19</v></c><c r="KK19" s="38" t="n"><f aca="false">IF(AND(ISNUMBER(IO19),ISNUMBER(DA19)),IO19-DA19,&quot;&quot;)</f><v>-3.29</v></c><c r="KL19" s="38" t="n"><f aca="false">IF(AND(ISNUMBER(IP19),ISNUMBER(DB19)),IP19-DB19,&quot;&quot;)</f><v>-3.36</v></c><c r="KM19" s="38" t="n"><f aca="false">IF(AND(ISNUMBER(IQ19),ISNUMBER(DC19)),IQ19-DC19,&quot;&quot;)</f><v>-75</v></c><c r="KN19" s="38" t="n"><f aca="false">IF(AND(ISNUMBER(IR19),ISNUMBER(DD19)),IR19-DD19,&quot;&quot;)</f><v>-74</v></c><c r="KO19" s="38" t="n"><f aca="false">IF(AND(ISNUMBER(IS19),ISNUMBER(DE19)),IS19-DE19,&quot;&quot;)</f><v>-161</v></c><c r="KP19" s="38" t="n"><f aca="false">IF(AND(ISNUMBER(IT19),ISNUMBER(DF19)),IT19-DF19,&quot;&quot;)</f><v>-77</v></c><c r="KQ19" s="38" t="n"><f aca="false">IF(AND(ISNUMBER(IU19),ISNUMBER(DG19)),IU19-DG19,&quot;&quot;)</f><v>-50</v></c><c r="KR19" s="38" t="n"><f aca="false">IF(AND(ISNUMBER(IV19),ISNUMBER(DH19)),IV19-DH19,&quot;&quot;)</f><v>-118</v></c><c r="KS19" s="38" t="n"><f aca="false">IF(AND(ISNUMBER(IW19),ISNUMBER(DI19)),IW19-DI19,&quot;&quot;)</f><v>-78</v></c><c r="KT19" s="38" t="n"><f aca="false">IF(AND(ISNUMBER(IX19),ISNUMBER(DJ19)),IX19-DJ19,&quot;&quot;)</f><v>1.03</v></c><c r="KU19" s="38" t="n"><f aca="false">IF(AND(ISNUMBER(IY19),ISNUMBER(DK19)),IY19-DK19,&quot;&quot;)</f><v>0.26</v></c><c r="KV19" s="38" t="n"><f aca="false">IF(AND(ISNUMBER(IZ19),ISNUMBER(DL19)),IZ19-DL19,&quot;&quot;)</f><v>-0.14</v></c><c r="KW19" s="38" t="n"><f aca="false">IF(AND(ISNUMBER(JA19),ISNUMBER(DM19)),JA19-DM19,&quot;&quot;)</f><v>-0.129999999999999</v></c><c r="KX19" s="38" t="n"><f aca="false">IF(AND(ISNUMBER(JB19),ISNUMBER(DN19)),JB19-DN19,&quot;&quot;)</f><v>-0.0899999999999999</v></c><c r="KY19" s="38" t="n"><f aca="false">IF(AND(ISNUMBER(JC19),ISNUMBER(DO19)),JC19-DO19,&quot;&quot;)</f><v>-0.00999999999999979</v></c><c r="KZ19" s="38" t="n"><f aca="false">IF(AND(ISNUMBER(JD19),ISNUMBER(DP19)),JD19-DP19,&quot;&quot;)</f><v>0.17</v></c><c r="LA19" s="38" t="n"><f aca="false">IF(AND(ISNUMBER(JE19),ISNUMBER(DQ19)),JE19-DQ19,&quot;&quot;)</f><v>0.379999999999999</v></c><c r="LB19" s="38" t="n"><f aca="false">IF(AND(ISNUMBER(JF19),ISNUMBER(DR19)),JF19-DR19,&quot;&quot;)</f><v>0</v></c><c r="LC19" s="38" t="n"><f aca="false">IF(AND(ISNUMBER(JG19),ISNUMBER(DS19)),JG19-DS19,&quot;&quot;)</f><v>-0.9</v></c><c r="LD19" s="38" t="n"><f aca="false">IF(AND(ISNUMBER(JH19),ISNUMBER(DT19)),JH19-DT19,&quot;&quot;)</f><v>0.52</v></c><c r="LE19" s="38" t="n"><f aca="false">IF(AND(ISNUMBER(JI19),ISNUMBER(DU19)),JI19-DU19,&quot;&quot;)</f><v>0.159999999999999</v></c><c r="LF19" s="38" t="n"><f aca="false">IF(AND(ISNUMBER(JJ19),ISNUMBER(DV19)),JJ19-DV19,&quot;&quot;)</f><v>-0.0299999999999994</v></c><c r="LG19" s="38" t="n"><f aca="false">IF(AND(ISNUMBER(JK19),ISNUMBER(DW19)),JK19-DW19,&quot;&quot;)</f><v>-0.149999999999999</v></c><c r="LH19" s="38" t="n"><f aca="false">IF(AND(ISNUMBER(JL19),ISNUMBER(DX19)),JL19-DX19,&quot;&quot;)</f><v>-0.0100000000000007</v></c><c r="LI19" s="38" t="n"><f aca="false">IF(AND(ISNUMBER(JM19),ISNUMBER(DY19)),JM19-DY19,&quot;&quot;)</f><v>6.87</v></c><c r="LJ19" s="38" t="n"><f aca="false">IF(AND(ISNUMBER(JN19),ISNUMBER(DZ19)),JN19-DZ19,&quot;&quot;)</f><v>0</v></c><c r="LK19" s="38" t="n"><f aca="false">IF(AND(ISNUMBER(JO19),ISNUMBER(EA19)),JO19-EA19,&quot;&quot;)</f><v>-0.9</v></c><c r="LL19" s="38" t="n"><f aca="false">IF(AND(ISNUMBER(JP19),ISNUMBER(EB19)),JP19-EB19,&quot;&quot;)</f><v>0.5</v></c><c r="LM19" s="38" t="n"><f aca="false">IF(AND(ISNUMBER(JQ19),ISNUMBER(EC19)),JQ19-EC19,&quot;&quot;)</f><v>1</v></c><c r="LN19" s="38" t="n"><f aca="false">IF(AND(ISNUMBER(JR19),ISNUMBER(ED19)),JR19-ED19,&quot;&quot;)</f><v>0.799999999999997</v></c><c r="LO19" s="38" t="n"><f aca="false">IF(AND(ISNUMBER(JS19),ISNUMBER(EE19)),JS19-EE19,&quot;&quot;)</f><v>-60.4</v></c><c r="LP19" s="38" t="n"><f aca="false">IF(AND(ISNUMBER(JT19),ISNUMBER(EF19)),JT19-EF19,&quot;&quot;)</f><v>0.4</v></c><c r="LQ19" s="38" t="n"><f aca="false">IF(AND(ISNUMBER(JU19),ISNUMBER(EG19)),JU19-EG19,&quot;&quot;)</f><v>0.2</v></c><c r="LR19" s="38" t="n"><f aca="false">IF(AND(ISNUMBER(JV19),ISNUMBER(EH19)),JV19-EH19,&quot;&quot;)</f><v>0.699999999999999</v></c><c r="LS19" s="38" t="n"><f aca="false">IF(AND(ISNUMBER(JW19),ISNUMBER(EI19)),JW19-EI19,&quot;&quot;)</f><v>0.5</v></c><c r="LT19" s="38" t="n"><f aca="false">IF(AND(ISNUMBER(JX19),ISNUMBER(EJ19)),JX19-EJ19,&quot;&quot;)</f><v>147.8</v></c><c r="LU19" s="38" t="n"><f aca="false">IF(AND(ISNUMBER(JY19),ISNUMBER(EK19)),JY19-EK19,&quot;&quot;)</f><v>-0.5</v></c><c r="LV19" s="38" t="n"><f aca="false">IF(AND(ISNUMBER(JZ19),ISNUMBER(EL19)),JZ19-EL19,&quot;&quot;)</f><v>-0.600000000000001</v></c><c r="LW19" s="38" t="n"><f aca="false">IF(AND(ISNUMBER(KA19),ISNUMBER(EM19)),KA19-EM19,&quot;&quot;)</f><v>-1.9</v></c><c r="LX19" s="38" t="n"><f aca="false">IF(AND(ISNUMBER(KB19),ISNUMBER(EN19)),KB19-EN19,&quot;&quot;)</f><v>-4</v></c><c r="LY19" s="38" t="n"><f aca="false">IF(AND(ISNUMBER(KC19),ISNUMBER(EO19)),KC19-EO19,&quot;&quot;)</f><v>-8</v></c><c r="LZ19" s="38" t="n"><f aca="false">IF(AND(ISNUMBER(KD19),ISNUMBER(EP19)),KD19-EP19,&quot;&quot;)</f><v>3</v></c><c r="MA19" s="38" t="str"><f aca="false">IF(AND(ISNUMBER(HT19),ISNUMBER(FX19)),HT19-FX19,&quot;&quot;)</f><v></v></c><c r="MB19" s="38" t="str"><f aca="false">IF(AND(ISNUMBER(HU19),ISNUMBER(FY19)),HU19-FY19,&quot;&quot;)</f><v></v></c><c r="MC19" s="38" t="str"><f aca="false">IF(AND(ISNUMBER(HY19),ISNUMBER(GC19)),HY19-GC19,&quot;&quot;)</f><v></v></c><c r="MD19" s="38" t="n"><f aca="false">HZ19-GD19</f><v>6.4</v></c></row><row collapsed="false" customFormat="false" customHeight="true" hidden="false" ht="26.25" outlineLevel="0" r="20"><c r="A20" s="35" t="n"><v>41192</v></c><c r="B20" s="36" t="s"><v>375</v></c><c r="C20" s="36" t="s"><v>376</v></c><c r="D20" s="37" t="s"><v>331</v></c><c r="E20" s="38" t="n"><v>72</v></c><c r="F20" s="39" t="n"><v>14875</v></c><c r="G20" s="38" t="s"><v>340</v></c><c r="H20" s="38" t="s"><v>333</v></c><c r="I20" s="38" t="n"><v>1835069</v></c><c r="K20" s="40"/><c r="L20" s="41"/><c r="M20" s="41"/><c r="N20" s="41"/><c r="O20" s="41"/><c r="P20" s="38" t="n"><v>-0.5</v></c><c r="Q20" s="38" t="n"><v>-0.51</v></c><c r="R20" s="38" t="s"><v>334</v></c><c r="S20" s="44" t="n"><v>41129</v></c><c r="T20" s="45" t="n"><v>2</v></c><c r="U20" s="45" t="n"><v>1.25</v></c><c r="V20" s="38" t="n"><v>5</v></c><c r="W20" s="38" t="n"><v>20</v></c><c r="X20" s="38" t="n"><v>12</v></c><c r="Y20" s="38" t="n"><v>566</v></c><c r="Z20" s="38" t="n"><v>22.5</v></c><c r="AA20" s="38" t="n"><v>11</v></c><c r="AB20" s="38" t="n"><v>4.64</v></c><c r="AC20" s="38" t="n"><v>2.83</v></c><c r="AD20" s="38" t="n"><v>44.35</v></c><c r="AE20" s="38" t="n"><v>158</v></c><c r="AF20" s="38" t="n"><v>44.58</v></c><c r="AG20" s="38" t="n"><v>68</v></c><c r="AH20" s="38" t="n"><v>0</v></c><c r="AI20" s="38" t="n"><f aca="false">IF(AND(ISNUMBER(SK),SK&gt;0),1,0)</f><v>0</v></c><c r="AK20" s="46" t="n"><v>41319</v></c><c r="AL20" s="47" t="n"><v>70</v></c><c r="AM20" s="45" t="n"><v>-2.5</v></c><c r="AN20" s="45" t="n"><v>0.5</v></c><c r="AO20" s="38" t="n"><v>145</v></c><c r="AP20" s="38" t="n"><v>25</v></c><c r="AQ20" s="38" t="n"><v>17</v></c><c r="AR20" s="38" t="n"><v>573</v></c><c r="AZ20" s="38" t="n"><f aca="false">IF(ISNUMBER(AM20),AM20+0.5*AN20,&quot;&quot;)</f><v>-2.25</v></c><c r="BA20" s="38" t="n"><f aca="false">IF(ISNUMBER(AZ20),IF(ISNUMBER(Q20),AZ20-Q20,&quot;MISSING&quot;),&quot;&quot;)</f><v>-1.74</v></c><c r="BB20" s="38" t="n"><f aca="false">IF(AND(ISNUMBER(AR20),ISNUMBER(Y20)),AR20-Y20,IF(ISNUMBER(AR20),&quot;MISSING&quot;,&quot;&quot;))</f><v>7</v></c><c r="BC20" s="46" t="s"><v>371</v></c><c r="BR20" s="38" t="str"><f aca="false">IF(ISNUMBER(BE20),BE20+0.5*BF20,&quot;&quot;)</f><v></v></c><c r="BS20" s="38" t="str"><f aca="false">IF(ISNUMBER(BR20),IF(ISNUMBER($Q20),BR20-$Q20,&quot;MISSING&quot;),&quot;&quot;)</f><v></v></c><c r="BT20" s="38" t="str"><f aca="false">IF(AND(ISNUMBER(BJ20),ISNUMBER($Y20)),BJ20-$Y20,IF(ISNUMBER(BJ20),&quot;MISSING&quot;,&quot;&quot;))</f><v></v></c><c r="BU20" s="38" t="n"><f aca="false">IF(AND(ISBLANK($AM20),ISBLANK($BE20)),0,1)</f><v>1</v></c><c r="BV20" s="38" t="n"><f aca="false">IF(AND(ISNUMBER($AM20),ISNUMBER($BE20)),1,0)</f><v>0</v></c><c r="BW20" s="38" t="str"><f aca="false">IF(BV20,SE_PREOP,&quot;&quot;)</f><v></v></c><c r="BX20" s="38" t="str"><f aca="false">IF(FU_6_AND_12,SE_6,&quot;&quot;)</f><v></v></c><c r="BY20" s="38" t="str"><f aca="false">IF(FU_6_AND_12,SE_12,&quot;&quot;)</f><v></v></c><c r="BZ20" s="49" t="n"><f aca="false">IF(AND(ISNUMBER(BC20),ISNUMBER(BE20)),BC20-A20,IF(ISNUMBER(AK20),AK20-A20,0))</f><v>127</v></c><c r="CA20" s="50" t="n"><f aca="false">IF(BZ20&gt;0,BZ20/30,&quot;&quot;)</f><v>4.23333333333333</v></c><c r="CB20" s="38" t="str"><f aca="false">IF(AND(ISNUMBER(AZ20),ISNUMBER(BR20)),(BR20-AZ20),&quot;&quot;)</f><v></v></c><c r="CC20" s="38" t="str"><f aca="false">IF(AND(ISNUMBER(AX20), ISNUMBER(AD20)), AVERAGE(AX20,AV20)-AVERAGE(AD20,AF20),&quot;&quot;)</f><v></v></c><c r="CD20" s="38" t="str"><f aca="false">IF(AND(ISNUMBER(BN20), ISNUMBER(AD20)), AVERAGE(BN20,BP20)-AVERAGE(AD20,AF20),&quot;&quot;)</f><v></v></c><c r="CE20" s="38" t="str"><f aca="false">IF(ISNUMBER(CD20),CD20,IF(ISNUMBER(CC20),CC20,&quot;&quot;))</f><v></v></c><c r="CF20" s="38" t="n"><f aca="false">IF(AND(ISNUMBER(SPH_PREOP),ISNUMBER(SE_LAST_)),SPH_PREOP+CYL_PREOP/2,&quot;&quot;)</f><v>2.625</v></c><c r="CG20" s="38" t="n"><f aca="false">IF(ISNUMBER(SE_12),SE_12,IF(ISNUMBER(SE_6),SE_6,&quot;&quot;))</f><v>-2.25</v></c><c r="CH20" s="51" t="n"><f aca="false">IF(AND(ISNUMBER(SE_LAST_),ISNUMBER(REF_TARGET)),SE_LAST_-REF_TARGET,&quot;&quot;)</f><v>-1.74</v></c><c r="CI20" s="52" t="n"><f aca="false">IF(ISNUMBER(Y20),IF(ISNUMBER(BJ20),BJ20-Y20,IF(ISNUMBER(AR20),AR20-Y20,&quot;&quot;)),&quot;&quot;)</f><v>7</v></c><c r="CJ20" s="38" t="str"><f aca="false">IF(ISNUMBER(Z20),IF(ISNUMBER(AT20),AT20-Z20,IF(ISNUMBER(BL20),BL20-Z20,&quot;&quot;)),&quot;&quot;)</f><v></v></c><c r="CK20" s="53" t="n"><f aca="false">IF(ISNUMBER(LAST_SE_ERROR),REF_TARGET,&quot;&quot;)</f><v>-0.51</v></c><c r="CL20" s="53" t="n"><f aca="false">IF(AND(OR(ISNUMBER(BCVA_12),ISNUMBER(BCVA_6)),ISNUMBER(BCVA_PREOP)),-LOG(20/BCVA_PREOP)-(-LOG(20/IF(ISNUMBER(BCVA_12),BCVA_12,BCVA_6))),&quot;&quot;)</f><v>-0.0969100130080564</v></c><c r="CM20" s="54" t="n"><f aca="false">IF(ISNUMBER(BF20),BF20,IF(ISNUMBER(AN20),AN20,&quot;&quot;))</f><v>0.5</v></c><c r="CN20" s="54" t="n"><f aca="false">IF(AND(ISNUMBER(CM20),ISNUMBER(U20)),CM20-U20,&quot;&quot;)</f><v>-0.75</v></c><c r="CO20" s="55" t="n"><f aca="false">IF(ISNUMBER(BCVA_12),BCVA_12,IF(ISNUMBER(BCVA_6),BCVA_6,&quot;&quot;))</f><v>25</v></c><c r="CP20" s="55" t="n"><f aca="false">IF(ISNUMBER(CO20),PREOP_BCVA,&quot;&quot;)</f><v>20</v></c><c r="CQ20" s="56" t="n"><f aca="false">IF(AND(REF_TARGET&lt;=0,REF_TARGET&gt;-1),IF(ISNUMBER(UDVA_12),UDVA_12,IF(ISNUMBER(UDVA_6),UDVA_6,&quot;&quot;)),&quot;&quot;)</f><v>70</v></c><c r="CR20" s="53" t="n"><f aca="false">IF(ISNUMBER(PREOP_PENTACAM_RV),IF(ISNUMBER(SPH_6),IF(ISNUMBER($EQ20),0,1),&quot;&quot;),&quot;&quot;)</f><v>0</v></c><c r="CS20" s="53" t="str"><f aca="false">IF(ISNUMBER(PREOP_PENTACAM_RV),IF(ISNUMBER(SPH_12),IF(ISNUMBER($GM20),0,1),&quot;&quot;),&quot;&quot;)</f><v></v></c><c r="CT20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20" s="0" t="n"><v>7.64</v></c><c r="CV20" s="38" t="n"><v>7.59</v></c><c r="CW20" s="38" t="n"><v>143.4</v></c><c r="CX20" s="38" t="n"><v>-0.3</v></c><c r="CY20" s="38" t="n"><v>0.08</v></c><c r="CZ20" s="38" t="n"><v>0.67</v></c><c r="DA20" s="38" t="n"><v>2.25</v></c><c r="DB20" s="38" t="n"><v>2.86</v></c><c r="DC20" s="38" t="n"><v>604</v></c><c r="DD20" s="38" t="n"><v>601</v></c><c r="DE20" s="38" t="n"><v>694</v></c><c r="DF20" s="38" t="n"><v>676</v></c><c r="DG20" s="38" t="n"><v>672</v></c><c r="DH20" s="38" t="n"><v>673</v></c><c r="DI20" s="38" t="n"><v>600</v></c><c r="DJ20" s="38" t="n"><v>0.92</v></c><c r="DK20" s="38" t="n"><v>-0.07</v></c><c r="DL20" s="38" t="n"><v>7.67</v></c><c r="DM20" s="38" t="n"><v>7.51</v></c><c r="DN20" s="38" t="n"><v>7.57</v></c><c r="DO20" s="38" t="n"><v>7.86</v></c><c r="DP20" s="38" t="n"><v>7.99</v></c><c r="DQ20" s="38" t="n"><v>8.05</v></c><c r="DR20" s="38" t="n"><v>0</v></c><c r="DS20" s="38" t="n"><v>1.3</v></c><c r="DT20" s="38" t="n"><v>6.29</v></c><c r="DU20" s="38" t="n"><v>6.12</v></c><c r="DV20" s="38" t="n"><v>6.4</v></c><c r="DW20" s="38" t="n"><v>6.89</v></c><c r="DX20" s="38" t="n"><v>6.88</v></c><c r="DY20" s="38" t="n"><v>0</v></c><c r="DZ20" s="38" t="n"><v>0</v></c><c r="EA20" s="58" t="n"><v>1.3</v></c><c r="EB20" s="59" t="n"><v>44.2</v></c><c r="EC20" s="59" t="n"><v>44.5</v></c><c r="ED20" s="59" t="n"><v>44.3</v></c><c r="EE20" s="59" t="n"><v>143.4</v></c><c r="EF20" s="59" t="n"><v>-0.3</v></c><c r="EG20" s="59" t="n"><v>-6.2</v></c><c r="EH20" s="59" t="n"><v>-6.7</v></c><c r="EI20" s="59" t="n"><v>-6.4</v></c><c r="EJ20" s="59" t="n"><v>179.6</v></c><c r="EK20" s="59" t="n"><v>0.4</v></c><c r="EL20" s="59" t="n"><v>4.4</v></c><c r="EM20" s="59" t="n"><v>12.7</v></c><c r="EN20" s="59" t="n"><v>27.1</v></c><c r="EO20" s="59" t="n"><v>63.8</v></c><c r="EP20" s="60" t="n"><v>25</v></c><c r="EQ20" s="52" t="n"><v>7.56</v></c><c r="ER20" s="38" t="n"><v>7.45</v></c><c r="ES20" s="38" t="n"><v>151.3</v></c><c r="ET20" s="38" t="n"><v>-0.7</v></c><c r="EU20" s="38" t="n"><v>0.2</v></c><c r="EV20" s="38" t="n"><v>0.86</v></c><c r="EW20" s="38" t="n"><v>4.08</v></c><c r="EX20" s="38" t="n"><v>4.67</v></c><c r="EY20" s="38" t="n"><v>595</v></c><c r="EZ20" s="38" t="n"><v>595</v></c><c r="FA20" s="38" t="n"><v>676</v></c><c r="FB20" s="38" t="n"><v>678</v></c><c r="FC20" s="38" t="n"><v>700</v></c><c r="FD20" s="38" t="n"><v>684</v></c><c r="FE20" s="38" t="n"><v>579</v></c><c r="FF20" s="38" t="n"><v>1.28</v></c><c r="FG20" s="38" t="n"><v>-0.26</v></c><c r="FH20" s="38" t="n"><v>7.58</v></c><c r="FI20" s="38" t="n"><v>7.43</v></c><c r="FJ20" s="38" t="n"><v>7.56</v></c><c r="FK20" s="38" t="n"><v>8.01</v></c><c r="FL20" s="38" t="n"><v>8.11</v></c><c r="FM20" s="38" t="n"><v>8.04</v></c><c r="FN20" s="38" t="n"><v>0</v></c><c r="FO20" s="38" t="n"><v>1.5</v></c><c r="FP20" s="38" t="n"><v>6.07</v></c><c r="FQ20" s="38" t="n"><v>6.01</v></c><c r="FR20" s="38" t="n"><v>6.35</v></c><c r="FS20" s="38" t="n"><v>6.85</v></c><c r="FT20" s="38" t="n"><v>6.93</v></c><c r="FU20" s="38" t="n"><v>0</v></c><c r="FV20" s="38" t="n"><v>0</v></c><c r="FW20" s="58" t="n"><v>1.5</v></c><c r="FX20" s="59" t="n"><v>44.6</v></c><c r="FY20" s="59" t="n"><v>45.3</v></c><c r="FZ20" s="59" t="n"><v>45</v></c><c r="GA20" s="59" t="n"><v>151.3</v></c><c r="GB20" s="59" t="n"><v>0.7</v></c><c r="GC20" s="59" t="n"><v>-6.4</v></c><c r="GD20" s="59" t="n"><v>-6.9</v></c><c r="GE20" s="59" t="n"><v>-6.6</v></c><c r="GF20" s="59" t="n"><v>177.9</v></c><c r="GG20" s="59" t="n"><v>0.5</v></c><c r="GH20" s="59" t="n"><v>4.3</v></c><c r="GI20" s="59" t="n"><v>12.7</v></c><c r="GJ20" s="59" t="n"><v>27.1</v></c><c r="GK20" s="59" t="n"><v>64.5</v></c><c r="GL20" s="61" t="n"><v>40</v></c><c r="II20" s="52" t="n"><f aca="false">IF(ISNUMBER(GM20),GM20,IF(ISNUMBER(EQ20),EQ20,&quot;&quot;))</f><v>7.56</v></c><c r="IJ20" s="38" t="n"><f aca="false">IF(ISNUMBER(GN20),GN20,IF(ISNUMBER(ER20),ER20,&quot;&quot;))</f><v>7.45</v></c><c r="IK20" s="38" t="n"><f aca="false">IF(ISNUMBER(GO20),GO20,IF(ISNUMBER(ES20),ES20,&quot;&quot;))</f><v>151.3</v></c><c r="IL20" s="38" t="n"><f aca="false">IF(ISNUMBER(GP20),GP20,IF(ISNUMBER(ET20),ET20,&quot;&quot;))</f><v>-0.7</v></c><c r="IM20" s="38" t="n"><f aca="false">IF(ISNUMBER(GQ20),GQ20,IF(ISNUMBER(EU20),EU20,&quot;&quot;))</f><v>0.2</v></c><c r="IN20" s="38" t="n"><f aca="false">IF(ISNUMBER(GR20),GR20,IF(ISNUMBER(EV20),EV20,&quot;&quot;))</f><v>0.86</v></c><c r="IO20" s="38" t="n"><f aca="false">IF(ISNUMBER(GS20),GS20,IF(ISNUMBER(EW20),EW20,&quot;&quot;))</f><v>4.08</v></c><c r="IP20" s="38" t="n"><f aca="false">IF(ISNUMBER(GT20),GT20,IF(ISNUMBER(EX20),EX20,&quot;&quot;))</f><v>4.67</v></c><c r="IQ20" s="38" t="n"><f aca="false">IF(ISNUMBER(GU20),GU20,IF(ISNUMBER(EY20),EY20,&quot;&quot;))</f><v>595</v></c><c r="IR20" s="38" t="n"><f aca="false">IF(ISNUMBER(GV20),GV20,IF(ISNUMBER(EZ20),EZ20,&quot;&quot;))</f><v>595</v></c><c r="IS20" s="38" t="n"><f aca="false">IF(ISNUMBER(GW20),GW20,IF(ISNUMBER(FA20),FA20,&quot;&quot;))</f><v>676</v></c><c r="IT20" s="38" t="n"><f aca="false">IF(ISNUMBER(GX20),GX20,IF(ISNUMBER(FB20),FB20,&quot;&quot;))</f><v>678</v></c><c r="IU20" s="38" t="n"><f aca="false">IF(ISNUMBER(GY20),GY20,IF(ISNUMBER(FC20),FC20,&quot;&quot;))</f><v>700</v></c><c r="IV20" s="38" t="n"><f aca="false">IF(ISNUMBER(GZ20),GZ20,IF(ISNUMBER(FD20),FD20,&quot;&quot;))</f><v>684</v></c><c r="IW20" s="38" t="n"><f aca="false">IF(ISNUMBER(HA20),HA20,IF(ISNUMBER(FE20),FE20,&quot;&quot;))</f><v>579</v></c><c r="IX20" s="38" t="n"><f aca="false">IF(ISNUMBER(HB20),HB20,IF(ISNUMBER(FF20),FF20,&quot;&quot;))</f><v>1.28</v></c><c r="IY20" s="38" t="n"><f aca="false">IF(ISNUMBER(HC20),HC20,IF(ISNUMBER(FG20),FG20,&quot;&quot;))</f><v>-0.26</v></c><c r="IZ20" s="38" t="n"><f aca="false">IF(ISNUMBER(HD20),HD20,IF(ISNUMBER(FH20),FH20,&quot;&quot;))</f><v>7.58</v></c><c r="JA20" s="38" t="n"><f aca="false">IF(ISNUMBER(HE20),HE20,IF(ISNUMBER(FI20),FI20,&quot;&quot;))</f><v>7.43</v></c><c r="JB20" s="38" t="n"><f aca="false">IF(ISNUMBER(HF20),HF20,IF(ISNUMBER(FJ20),FJ20,&quot;&quot;))</f><v>7.56</v></c><c r="JC20" s="38" t="n"><f aca="false">IF(ISNUMBER(HG20),HG20,IF(ISNUMBER(FK20),FK20,&quot;&quot;))</f><v>8.01</v></c><c r="JD20" s="38" t="n"><f aca="false">IF(ISNUMBER(HH20),HH20,IF(ISNUMBER(FL20),FL20,&quot;&quot;))</f><v>8.11</v></c><c r="JE20" s="38" t="n"><f aca="false">IF(ISNUMBER(HI20),HI20,IF(ISNUMBER(FM20),FM20,&quot;&quot;))</f><v>8.04</v></c><c r="JF20" s="38" t="n"><f aca="false">IF(ISNUMBER(HJ20),HJ20,IF(ISNUMBER(FN20),FN20,&quot;&quot;))</f><v>0</v></c><c r="JG20" s="38" t="n"><f aca="false">IF(ISNUMBER(HK20),HK20,IF(ISNUMBER(FO20),FO20,&quot;&quot;))</f><v>1.5</v></c><c r="JH20" s="38" t="n"><f aca="false">IF(ISNUMBER(HL20),HL20,IF(ISNUMBER(FP20),FP20,&quot;&quot;))</f><v>6.07</v></c><c r="JI20" s="38" t="n"><f aca="false">IF(ISNUMBER(HM20),HM20,IF(ISNUMBER(FQ20),FQ20,&quot;&quot;))</f><v>6.01</v></c><c r="JJ20" s="38" t="n"><f aca="false">IF(ISNUMBER(HN20),HN20,IF(ISNUMBER(FR20),FR20,&quot;&quot;))</f><v>6.35</v></c><c r="JK20" s="38" t="n"><f aca="false">IF(ISNUMBER(HO20),HO20,IF(ISNUMBER(FS20),FS20,&quot;&quot;))</f><v>6.85</v></c><c r="JL20" s="38" t="n"><f aca="false">IF(ISNUMBER(HP20),HP20,IF(ISNUMBER(FT20),FT20,&quot;&quot;))</f><v>6.93</v></c><c r="JM20" s="38" t="n"><f aca="false">IF(ISNUMBER(HQ20),HQ20,IF(ISNUMBER(FU20),FU20,&quot;&quot;))</f><v>0</v></c><c r="JN20" s="51" t="n"><f aca="false">IF(ISNUMBER(HR20),HR20,IF(ISNUMBER(FV20),FV20,&quot;&quot;))</f><v>0</v></c><c r="JO20" s="59" t="n"><f aca="false">IF(ISNUMBER(HS20),HS20,IF(ISNUMBER(FW20),FW20,&quot;&quot;))</f><v>1.5</v></c><c r="JP20" s="59" t="n"><f aca="false">IF(ISNUMBER(HT20),HT20,IF(ISNUMBER(FX20),FX20,&quot;&quot;))</f><v>44.6</v></c><c r="JQ20" s="59" t="n"><f aca="false">IF(ISNUMBER(HU20),HU20,IF(ISNUMBER(FY20),FY20,&quot;&quot;))</f><v>45.3</v></c><c r="JR20" s="59" t="n"><f aca="false">IF(ISNUMBER(HV20),HV20,IF(ISNUMBER(FZ20),FZ20,&quot;&quot;))</f><v>45</v></c><c r="JS20" s="59" t="n"><f aca="false">IF(ISNUMBER(HW20),HW20,IF(ISNUMBER(GA20),GA20,&quot;&quot;))</f><v>151.3</v></c><c r="JT20" s="59" t="n"><f aca="false">IF(ISNUMBER(HX20),HX20,IF(ISNUMBER(GB20),GB20,&quot;&quot;))</f><v>0.7</v></c><c r="JU20" s="59" t="n"><f aca="false">IF(ISNUMBER(HY20),HY20,IF(ISNUMBER(GC20),GC20,&quot;&quot;))</f><v>-6.4</v></c><c r="JV20" s="59" t="n"><f aca="false">IF(ISNUMBER(HZ20),HZ20,IF(ISNUMBER(GD20),GD20,&quot;&quot;))</f><v>-6.9</v></c><c r="JW20" s="59" t="n"><f aca="false">IF(ISNUMBER(IA20),IA20,IF(ISNUMBER(GE20),GE20,&quot;&quot;))</f><v>-6.6</v></c><c r="JX20" s="59" t="n"><f aca="false">IF(ISNUMBER(IB20),IB20,IF(ISNUMBER(GF20),GF20,&quot;&quot;))</f><v>177.9</v></c><c r="JY20" s="59" t="n"><f aca="false">IF(ISNUMBER(IC20),IC20,IF(ISNUMBER(GG20),GG20,&quot;&quot;))</f><v>0.5</v></c><c r="JZ20" s="59" t="n"><f aca="false">IF(ISNUMBER(ID20),ID20,IF(ISNUMBER(GH20),GH20,&quot;&quot;))</f><v>4.3</v></c><c r="KA20" s="59" t="n"><f aca="false">IF(ISNUMBER(IE20),IE20,IF(ISNUMBER(GI20),GI20,&quot;&quot;))</f><v>12.7</v></c><c r="KB20" s="59" t="n"><f aca="false">IF(ISNUMBER(IF20),IF20,IF(ISNUMBER(GJ20),GJ20,&quot;&quot;))</f><v>27.1</v></c><c r="KC20" s="59" t="n"><f aca="false">IF(ISNUMBER(IG20),IG20,IF(ISNUMBER(GK20),GK20,&quot;&quot;))</f><v>64.5</v></c><c r="KD20" s="61" t="n"><f aca="false">IF(ISNUMBER(IH20),IH20,IF(ISNUMBER(GL20),GL20,&quot;&quot;))</f><v>40</v></c><c r="KE20" s="52" t="n"><f aca="false">IF(AND(ISNUMBER(II20),ISNUMBER(CU20)),II20-CU20,&quot;&quot;)</f><v>-0.0799999999999992</v></c><c r="KF20" s="38" t="n"><f aca="false">IF(AND(ISNUMBER(IJ20),ISNUMBER(CV20)),IJ20-CV20,&quot;&quot;)</f><v>-0.14</v></c><c r="KG20" s="38" t="n"><f aca="false">IF(AND(ISNUMBER(IK20),ISNUMBER(CW20)),IK20-CW20,&quot;&quot;)</f><v>7.90000000000001</v></c><c r="KH20" s="38" t="n"><f aca="false">IF(AND(ISNUMBER(IL20),ISNUMBER(CX20)),IL20-CX20,&quot;&quot;)</f><v>-0.4</v></c><c r="KI20" s="38" t="n"><f aca="false">IF(AND(ISNUMBER(IM20),ISNUMBER(CY20)),IM20-CY20,&quot;&quot;)</f><v>0.12</v></c><c r="KJ20" s="38" t="n"><f aca="false">IF(AND(ISNUMBER(IN20),ISNUMBER(CZ20)),IN20-CZ20,&quot;&quot;)</f><v>0.19</v></c><c r="KK20" s="38" t="n"><f aca="false">IF(AND(ISNUMBER(IO20),ISNUMBER(DA20)),IO20-DA20,&quot;&quot;)</f><v>1.83</v></c><c r="KL20" s="38" t="n"><f aca="false">IF(AND(ISNUMBER(IP20),ISNUMBER(DB20)),IP20-DB20,&quot;&quot;)</f><v>1.81</v></c><c r="KM20" s="38" t="n"><f aca="false">IF(AND(ISNUMBER(IQ20),ISNUMBER(DC20)),IQ20-DC20,&quot;&quot;)</f><v>-9</v></c><c r="KN20" s="38" t="n"><f aca="false">IF(AND(ISNUMBER(IR20),ISNUMBER(DD20)),IR20-DD20,&quot;&quot;)</f><v>-6</v></c><c r="KO20" s="38" t="n"><f aca="false">IF(AND(ISNUMBER(IS20),ISNUMBER(DE20)),IS20-DE20,&quot;&quot;)</f><v>-18</v></c><c r="KP20" s="38" t="n"><f aca="false">IF(AND(ISNUMBER(IT20),ISNUMBER(DF20)),IT20-DF20,&quot;&quot;)</f><v>2</v></c><c r="KQ20" s="38" t="n"><f aca="false">IF(AND(ISNUMBER(IU20),ISNUMBER(DG20)),IU20-DG20,&quot;&quot;)</f><v>28</v></c><c r="KR20" s="38" t="n"><f aca="false">IF(AND(ISNUMBER(IV20),ISNUMBER(DH20)),IV20-DH20,&quot;&quot;)</f><v>11</v></c><c r="KS20" s="38" t="n"><f aca="false">IF(AND(ISNUMBER(IW20),ISNUMBER(DI20)),IW20-DI20,&quot;&quot;)</f><v>-21</v></c><c r="KT20" s="38" t="n"><f aca="false">IF(AND(ISNUMBER(IX20),ISNUMBER(DJ20)),IX20-DJ20,&quot;&quot;)</f><v>0.36</v></c><c r="KU20" s="38" t="n"><f aca="false">IF(AND(ISNUMBER(IY20),ISNUMBER(DK20)),IY20-DK20,&quot;&quot;)</f><v>-0.19</v></c><c r="KV20" s="38" t="n"><f aca="false">IF(AND(ISNUMBER(IZ20),ISNUMBER(DL20)),IZ20-DL20,&quot;&quot;)</f><v>-0.0899999999999999</v></c><c r="KW20" s="38" t="n"><f aca="false">IF(AND(ISNUMBER(JA20),ISNUMBER(DM20)),JA20-DM20,&quot;&quot;)</f><v>-0.0800000000000001</v></c><c r="KX20" s="38" t="n"><f aca="false">IF(AND(ISNUMBER(JB20),ISNUMBER(DN20)),JB20-DN20,&quot;&quot;)</f><v>-0.00999999999999979</v></c><c r="KY20" s="38" t="n"><f aca="false">IF(AND(ISNUMBER(JC20),ISNUMBER(DO20)),JC20-DO20,&quot;&quot;)</f><v>0.149999999999999</v></c><c r="KZ20" s="38" t="n"><f aca="false">IF(AND(ISNUMBER(JD20),ISNUMBER(DP20)),JD20-DP20,&quot;&quot;)</f><v>0.119999999999999</v></c><c r="LA20" s="38" t="n"><f aca="false">IF(AND(ISNUMBER(JE20),ISNUMBER(DQ20)),JE20-DQ20,&quot;&quot;)</f><v>-0.0100000000000016</v></c><c r="LB20" s="38" t="n"><f aca="false">IF(AND(ISNUMBER(JF20),ISNUMBER(DR20)),JF20-DR20,&quot;&quot;)</f><v>0</v></c><c r="LC20" s="38" t="n"><f aca="false">IF(AND(ISNUMBER(JG20),ISNUMBER(DS20)),JG20-DS20,&quot;&quot;)</f><v>0.2</v></c><c r="LD20" s="38" t="n"><f aca="false">IF(AND(ISNUMBER(JH20),ISNUMBER(DT20)),JH20-DT20,&quot;&quot;)</f><v>-0.22</v></c><c r="LE20" s="38" t="n"><f aca="false">IF(AND(ISNUMBER(JI20),ISNUMBER(DU20)),JI20-DU20,&quot;&quot;)</f><v>-0.11</v></c><c r="LF20" s="38" t="n"><f aca="false">IF(AND(ISNUMBER(JJ20),ISNUMBER(DV20)),JJ20-DV20,&quot;&quot;)</f><v>-0.0500000000000007</v></c><c r="LG20" s="38" t="n"><f aca="false">IF(AND(ISNUMBER(JK20),ISNUMBER(DW20)),JK20-DW20,&quot;&quot;)</f><v>-0.04</v></c><c r="LH20" s="38" t="n"><f aca="false">IF(AND(ISNUMBER(JL20),ISNUMBER(DX20)),JL20-DX20,&quot;&quot;)</f><v>0.0499999999999998</v></c><c r="LI20" s="38" t="n"><f aca="false">IF(AND(ISNUMBER(JM20),ISNUMBER(DY20)),JM20-DY20,&quot;&quot;)</f><v>0</v></c><c r="LJ20" s="38" t="n"><f aca="false">IF(AND(ISNUMBER(JN20),ISNUMBER(DZ20)),JN20-DZ20,&quot;&quot;)</f><v>0</v></c><c r="LK20" s="38" t="n"><f aca="false">IF(AND(ISNUMBER(JO20),ISNUMBER(EA20)),JO20-EA20,&quot;&quot;)</f><v>0.2</v></c><c r="LL20" s="38" t="n"><f aca="false">IF(AND(ISNUMBER(JP20),ISNUMBER(EB20)),JP20-EB20,&quot;&quot;)</f><v>0.399999999999999</v></c><c r="LM20" s="38" t="n"><f aca="false">IF(AND(ISNUMBER(JQ20),ISNUMBER(EC20)),JQ20-EC20,&quot;&quot;)</f><v>0.799999999999997</v></c><c r="LN20" s="38" t="n"><f aca="false">IF(AND(ISNUMBER(JR20),ISNUMBER(ED20)),JR20-ED20,&quot;&quot;)</f><v>0.700000000000003</v></c><c r="LO20" s="38" t="n"><f aca="false">IF(AND(ISNUMBER(JS20),ISNUMBER(EE20)),JS20-EE20,&quot;&quot;)</f><v>7.90000000000001</v></c><c r="LP20" s="38" t="n"><f aca="false">IF(AND(ISNUMBER(JT20),ISNUMBER(EF20)),JT20-EF20,&quot;&quot;)</f><v>1</v></c><c r="LQ20" s="38" t="n"><f aca="false">IF(AND(ISNUMBER(JU20),ISNUMBER(EG20)),JU20-EG20,&quot;&quot;)</f><v>-0.2</v></c><c r="LR20" s="38" t="n"><f aca="false">IF(AND(ISNUMBER(JV20),ISNUMBER(EH20)),JV20-EH20,&quot;&quot;)</f><v>-0.2</v></c><c r="LS20" s="38" t="n"><f aca="false">IF(AND(ISNUMBER(JW20),ISNUMBER(EI20)),JW20-EI20,&quot;&quot;)</f><v>-0.199999999999999</v></c><c r="LT20" s="38" t="n"><f aca="false">IF(AND(ISNUMBER(JX20),ISNUMBER(EJ20)),JX20-EJ20,&quot;&quot;)</f><v>-1.69999999999999</v></c><c r="LU20" s="38" t="n"><f aca="false">IF(AND(ISNUMBER(JY20),ISNUMBER(EK20)),JY20-EK20,&quot;&quot;)</f><v>0.1</v></c><c r="LV20" s="38" t="n"><f aca="false">IF(AND(ISNUMBER(JZ20),ISNUMBER(EL20)),JZ20-EL20,&quot;&quot;)</f><v>-0.100000000000001</v></c><c r="LW20" s="38" t="n"><f aca="false">IF(AND(ISNUMBER(KA20),ISNUMBER(EM20)),KA20-EM20,&quot;&quot;)</f><v>0</v></c><c r="LX20" s="38" t="n"><f aca="false">IF(AND(ISNUMBER(KB20),ISNUMBER(EN20)),KB20-EN20,&quot;&quot;)</f><v>0</v></c><c r="LY20" s="38" t="n"><f aca="false">IF(AND(ISNUMBER(KC20),ISNUMBER(EO20)),KC20-EO20,&quot;&quot;)</f><v>0.700000000000003</v></c><c r="LZ20" s="38" t="n"><f aca="false">IF(AND(ISNUMBER(KD20),ISNUMBER(EP20)),KD20-EP20,&quot;&quot;)</f><v>15</v></c><c r="MA20" s="38" t="str"><f aca="false">IF(AND(ISNUMBER(HT20),ISNUMBER(FX20)),HT20-FX20,&quot;&quot;)</f><v></v></c><c r="MB20" s="38" t="str"><f aca="false">IF(AND(ISNUMBER(HU20),ISNUMBER(FY20)),HU20-FY20,&quot;&quot;)</f><v></v></c><c r="MC20" s="38" t="str"><f aca="false">IF(AND(ISNUMBER(HY20),ISNUMBER(GC20)),HY20-GC20,&quot;&quot;)</f><v></v></c><c r="MD20" s="38" t="n"><f aca="false">HZ20-GD20</f><v>6.9</v></c></row><row collapsed="false" customFormat="false" customHeight="true" hidden="false" ht="26.25" outlineLevel="0" r="21"><c r="A21" s="35" t="n"><v>41416</v></c><c r="B21" s="36" t="s"><v>377</v></c><c r="C21" s="36" t="s"><v>378</v></c><c r="D21" s="37" t="s"><v>339</v></c><c r="E21" s="38" t="n"><v>75</v></c><c r="F21" s="39" t="n"><v>13713</v></c><c r="G21" s="38" t="s"><v>340</v></c><c r="H21" s="38" t="s"><v>333</v></c><c r="I21" s="38" t="n"><v>1836623</v></c><c r="K21" s="86"/><c r="L21" s="87"/><c r="M21" s="87"/><c r="N21" s="87"/><c r="P21" s="42" t="n"><v>-0.5</v></c><c r="Q21" s="43" t="n"><v>-0.59</v></c><c r="R21" s="43"/><c r="S21" s="44" t="n"><v>41379</v></c><c r="T21" s="45" t="n"><v>1</v></c><c r="U21" s="45" t="n"><v>1.5</v></c><c r="V21" s="38" t="n"><v>30</v></c><c r="W21" s="38" t="n"><v>50</v></c><c r="X21" s="38" t="n"><v>13</v></c><c r="Y21" s="38" t="n"><v>607</v></c><c r="AH21" s="38" t="n"><v>2</v></c><c r="AI21" s="38" t="n"><f aca="false">IF(AND(ISNUMBER(SK),SK&gt;0),1,0)</f><v>1</v></c><c r="AJ21" s="34"/><c r="AK21" s="46" t="n"><v>41586</v></c><c r="AL21" s="47" t="n"><v>40</v></c><c r="AM21" s="45" t="n"><v>-0.75</v></c><c r="AN21" s="45" t="n"><v>-2</v></c><c r="AO21" s="38" t="n"><v>120</v></c><c r="AP21" s="38" t="n"><v>25</v></c><c r="AQ21" s="38" t="n"><v>17</v></c><c r="AR21" s="38" t="n"><v>465</v></c><c r="AS21" s="38" t="n"><v>2179</v></c><c r="AT21" s="38" t="n"><v>21.95</v></c><c r="AU21" s="38" t="n"><v>3.7</v></c><c r="AV21" s="38" t="n"><v>46.11</v></c><c r="AW21" s="38" t="n"><v>157</v></c><c r="AX21" s="38" t="n"><v>47.94</v></c><c r="AY21" s="38" t="n"><v>67</v></c><c r="AZ21" s="38" t="n"><f aca="false">IF(ISNUMBER(AM21),AM21+0.5*AN21,&quot;&quot;)</f><v>-1.75</v></c><c r="BA21" s="38" t="n"><f aca="false">IF(ISNUMBER(AZ21),IF(ISNUMBER(Q21),AZ21-Q21,&quot;MISSING&quot;),&quot;&quot;)</f><v>-1.16</v></c><c r="BB21" s="38" t="n"><f aca="false">IF(AND(ISNUMBER(AR21),ISNUMBER(Y21)),AR21-Y21,IF(ISNUMBER(AR21),&quot;MISSING&quot;,&quot;&quot;))</f><v>-142</v></c><c r="BC21" s="71" t="n"><v>41688</v></c><c r="BS21" s="38" t="str"><f aca="false">IF(ISNUMBER(BR21),IF(ISNUMBER($Q21),BR21-$Q21,&quot;MISSING&quot;),&quot;&quot;)</f><v></v></c><c r="BT21" s="38" t="str"><f aca="false">IF(AND(ISNUMBER(BJ21),ISNUMBER($Y21)),BJ21-$Y21,IF(ISNUMBER(BJ21),&quot;MISSING&quot;,&quot;&quot;))</f><v></v></c><c r="BU21" s="38" t="n"><f aca="false">IF(AND(ISBLANK($AM21),ISBLANK($BE21)),0,1)</f><v>1</v></c><c r="BV21" s="38" t="n"><f aca="false">IF(AND(ISNUMBER($AM21),ISNUMBER($BE21)),1,0)</f><v>0</v></c><c r="BW21" s="38" t="str"><f aca="false">IF(BV21,SE_PREOP,&quot;&quot;)</f><v></v></c><c r="BX21" s="38" t="str"><f aca="false">IF(FU_6_AND_12,SE_6,&quot;&quot;)</f><v></v></c><c r="BY21" s="38" t="str"><f aca="false">IF(FU_6_AND_12,SE_12,&quot;&quot;)</f><v></v></c><c r="BZ21" s="49" t="n"><f aca="false">IF(AND(ISNUMBER(BC21),ISNUMBER(BE21)),BC21-A21,IF(ISNUMBER(AK21),AK21-A21,0))</f><v>170</v></c><c r="CA21" s="50" t="n"><f aca="false">IF(BZ21&gt;0,BZ21/30,&quot;&quot;)</f><v>5.66666666666667</v></c><c r="CB21" s="38" t="str"><f aca="false">IF(AND(ISNUMBER(AZ21),ISNUMBER(BR21)),(BR21-AZ21),&quot;&quot;)</f><v></v></c><c r="CC21" s="38" t="str"><f aca="false">IF(AND(ISNUMBER(AX21), ISNUMBER(AD21)), AVERAGE(AX21,AV21)-AVERAGE(AD21,AF21),&quot;&quot;)</f><v></v></c><c r="CD21" s="38" t="str"><f aca="false">IF(AND(ISNUMBER(BN21), ISNUMBER(AD21)), AVERAGE(BN21,BP21)-AVERAGE(AD21,AF21),&quot;&quot;)</f><v></v></c><c r="CE21" s="38" t="str"><f aca="false">IF(ISNUMBER(CD21),CD21,IF(ISNUMBER(CC21),CC21,&quot;&quot;))</f><v></v></c><c r="CF21" s="38" t="n"><f aca="false">IF(AND(ISNUMBER(SPH_PREOP),ISNUMBER(SE_LAST_)),SPH_PREOP+CYL_PREOP/2,&quot;&quot;)</f><v>1.75</v></c><c r="CG21" s="38" t="n"><f aca="false">IF(ISNUMBER(SE_12),SE_12,IF(ISNUMBER(SE_6),SE_6,&quot;&quot;))</f><v>-1.75</v></c><c r="CH21" s="51" t="n"><f aca="false">IF(AND(ISNUMBER(SE_LAST_),ISNUMBER(REF_TARGET)),SE_LAST_-REF_TARGET,&quot;&quot;)</f><v>-1.16</v></c><c r="CI21" s="52" t="n"><f aca="false">IF(ISNUMBER(Y21),IF(ISNUMBER(BJ21),BJ21-Y21,IF(ISNUMBER(AR21),AR21-Y21,&quot;&quot;)),&quot;&quot;)</f><v>-142</v></c><c r="CJ21" s="38" t="str"><f aca="false">IF(ISNUMBER(Z21),IF(ISNUMBER(AT21),AT21-Z21,IF(ISNUMBER(BL21),BL21-Z21,&quot;&quot;)),&quot;&quot;)</f><v></v></c><c r="CK21" s="53" t="n"><f aca="false">IF(ISNUMBER(LAST_SE_ERROR),REF_TARGET,&quot;&quot;)</f><v>-0.59</v></c><c r="CL21" s="53" t="n"><f aca="false">IF(AND(OR(ISNUMBER(BH21),ISNUMBER(AP21)),ISNUMBER(W21)),-LOG(20/W21)--LOG(20/IF(ISNUMBER(BH21),BH21,AP21)),&quot;&quot;)</f><v>0.301029995663981</v></c><c r="CM21" s="54" t="n"><f aca="false">IF(ISNUMBER(BF21),BF21,IF(ISNUMBER(AN21),AN21,&quot;&quot;))</f><v>-2</v></c><c r="CN21" s="54" t="n"><f aca="false">IF(AND(ISNUMBER(CM21),ISNUMBER(U21)),CM21-U21,&quot;&quot;)</f><v>-3.5</v></c><c r="CO21" s="55" t="n"><f aca="false">IF(ISNUMBER(BCVA_12),BCVA_12,IF(ISNUMBER(BCVA_6),BCVA_6,&quot;&quot;))</f><v>25</v></c><c r="CP21" s="55" t="n"><f aca="false">IF(ISNUMBER(CO21),PREOP_BCVA,&quot;&quot;)</f><v>50</v></c><c r="CQ21" s="56" t="n"><f aca="false">IF(AND(REF_TARGET&lt;=0,REF_TARGET&gt;-1),IF(ISNUMBER(UDVA_12),UDVA_12,IF(ISNUMBER(UDVA_6),UDVA_6,&quot;&quot;)),&quot;&quot;)</f><v>40</v></c><c r="CR21" s="53" t="n"><f aca="false">IF(ISNUMBER(PREOP_PENTACAM_RV),IF(ISNUMBER(SPH_6),IF(ISNUMBER($EQ21),0,1),&quot;&quot;),&quot;&quot;)</f><v>0</v></c><c r="CS21" s="53" t="str"><f aca="false">IF(ISNUMBER(PREOP_PENTACAM_RV),IF(ISNUMBER(SPH_12),IF(ISNUMBER($GM21),0,1),&quot;&quot;),&quot;&quot;)</f><v></v></c><c r="CT21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21" s="0" t="n"><v>7.29</v></c><c r="CV21" s="38" t="n"><v>7.06</v></c><c r="CW21" s="38" t="n"><v>137.6</v></c><c r="CX21" s="38" t="n"><v>-1.5</v></c><c r="CY21" s="38" t="n"><v>0.3</v></c><c r="CZ21" s="38" t="n"><v>0.55</v></c><c r="DA21" s="38" t="n"><v>2.35</v></c><c r="DB21" s="38" t="n"><v>2.97</v></c><c r="DC21" s="38" t="n"><v>619</v></c><c r="DD21" s="38" t="n"><v>627</v></c><c r="DE21" s="38" t="n"><v>705</v></c><c r="DF21" s="38" t="n"><v>609</v></c><c r="DG21" s="38" t="n"><v>661</v></c><c r="DH21" s="38" t="n"><v>683</v></c><c r="DI21" s="38" t="n"><v>607</v></c><c r="DJ21" s="38" t="n"><v>-0.4</v></c><c r="DK21" s="38" t="n"><v>-2.92</v></c><c r="DL21" s="38" t="n"><v>7.15</v></c><c r="DM21" s="38" t="n"><v>7.24</v></c><c r="DN21" s="38" t="n"><v>7.27</v></c><c r="DO21" s="38" t="n"><v>7.42</v></c><c r="DP21" s="38" t="n"><v>7.61</v></c><c r="DQ21" s="38" t="n"><v>7.71</v></c><c r="DR21" s="38" t="n"><v>0</v></c><c r="DS21" s="38" t="n"><v>1.3</v></c><c r="DT21" s="38" t="n"><v>6.05</v></c><c r="DU21" s="38" t="n"><v>6.18</v></c><c r="DV21" s="38" t="n"><v>6.21</v></c><c r="DW21" s="38" t="n"><v>6.28</v></c><c r="DX21" s="38" t="n"><v>6.47</v></c><c r="DY21" s="38" t="n"><v>0</v></c><c r="DZ21" s="38" t="n"><v>0</v></c><c r="EA21" s="58" t="n"><v>1.3</v></c><c r="EB21" s="59" t="n"><v>46.3</v></c><c r="EC21" s="59" t="n"><v>47.8</v></c><c r="ED21" s="59" t="n"><v>47</v></c><c r="EE21" s="59" t="n"><v>137.6</v></c><c r="EF21" s="59" t="n"><v>1.5</v></c><c r="EG21" s="59" t="n"><v>-6.4</v></c><c r="EH21" s="59" t="n"><v>-6.7</v></c><c r="EI21" s="59" t="n"><v>-6.6</v></c><c r="EJ21" s="59" t="n"><v>137.8</v></c><c r="EK21" s="59" t="n"><v>0.2</v></c><c r="EL21" s="59" t="n"><v>4.5</v></c><c r="EM21" s="59" t="n"><v>13</v></c><c r="EN21" s="59" t="n"><v>27.5</v></c><c r="EO21" s="59" t="n"><v>66.1</v></c><c r="EP21" s="60" t="n"><v>36</v></c><c r="EQ21" s="52" t="n"><v>7.25</v></c><c r="ER21" s="38" t="n"><v>7.02</v></c><c r="ES21" s="38" t="n"><v>140.9</v></c><c r="ET21" s="38" t="n"><v>-1.6</v></c><c r="EU21" s="38" t="n"><v>0.58</v></c><c r="EV21" s="38" t="n"><v>0.72</v></c><c r="EW21" s="38" t="n"><v>4.35</v></c><c r="EX21" s="38" t="n"><v>4.83</v></c><c r="EY21" s="38" t="n"><v>482</v></c><c r="EZ21" s="38" t="n"><v>476</v></c><c r="FA21" s="38" t="n"><v>648</v></c><c r="FB21" s="38" t="n"><v>545</v></c><c r="FC21" s="38" t="n"><v>603</v></c><c r="FD21" s="38" t="n"><v>550</v></c><c r="FE21" s="38" t="n"><v>452</v></c><c r="FF21" s="38" t="n"><v>-1.27</v></c><c r="FG21" s="38" t="n"><v>-0.7</v></c><c r="FH21" s="38" t="n"><v>7.12</v></c><c r="FI21" s="38" t="n"><v>7.19</v></c><c r="FJ21" s="38" t="n"><v>7.28</v></c><c r="FK21" s="38" t="n"><v>7.51</v></c><c r="FL21" s="38" t="n"><v>7.72</v></c><c r="FM21" s="38" t="n"><v>7.65</v></c><c r="FN21" s="38" t="n"><v>0</v></c><c r="FO21" s="38" t="n"><v>1.6</v></c><c r="FP21" s="38" t="n"><v>5.7</v></c><c r="FQ21" s="38" t="n"><v>5.76</v></c><c r="FR21" s="38" t="n"><v>5.9</v></c><c r="FS21" s="38" t="n"><v>6.05</v></c><c r="FT21" s="38" t="n"><v>6.18</v></c><c r="FU21" s="38" t="n"><v>0</v></c><c r="FV21" s="38" t="n"><v>0</v></c><c r="FW21" s="58" t="n"><v>1.6</v></c><c r="FX21" s="59" t="n"><v>46.5</v></c><c r="FY21" s="59" t="n"><v>48.1</v></c><c r="FZ21" s="59" t="n"><v>47.3</v></c><c r="GA21" s="59" t="n"><v>140.9</v></c><c r="GB21" s="59" t="n"><v>1.6</v></c><c r="GC21" s="59" t="n"><v>-6.8</v></c><c r="GD21" s="59" t="n"><v>-7.2</v></c><c r="GE21" s="59" t="n"><v>-7</v></c><c r="GF21" s="59" t="n"><v>10.3</v></c><c r="GG21" s="59" t="n"><v>0.5</v></c><c r="GH21" s="59" t="n"><v>3.5</v></c><c r="GI21" s="59" t="n"><v>10.6</v></c><c r="GJ21" s="59" t="n"><v>23.3</v></c><c r="GK21" s="59" t="n"><v>60.4</v></c><c r="GL21" s="61" t="n"><v>32</v></c><c r="II21" s="52" t="n"><f aca="false">IF(ISNUMBER(GM21),GM21,IF(ISNUMBER(EQ21),EQ21,&quot;&quot;))</f><v>7.25</v></c><c r="IJ21" s="38" t="n"><f aca="false">IF(ISNUMBER(GN21),GN21,IF(ISNUMBER(ER21),ER21,&quot;&quot;))</f><v>7.02</v></c><c r="IK21" s="38" t="n"><f aca="false">IF(ISNUMBER(GO21),GO21,IF(ISNUMBER(ES21),ES21,&quot;&quot;))</f><v>140.9</v></c><c r="IL21" s="38" t="n"><f aca="false">IF(ISNUMBER(GP21),GP21,IF(ISNUMBER(ET21),ET21,&quot;&quot;))</f><v>-1.6</v></c><c r="IM21" s="38" t="n"><f aca="false">IF(ISNUMBER(GQ21),GQ21,IF(ISNUMBER(EU21),EU21,&quot;&quot;))</f><v>0.58</v></c><c r="IN21" s="38" t="n"><f aca="false">IF(ISNUMBER(GR21),GR21,IF(ISNUMBER(EV21),EV21,&quot;&quot;))</f><v>0.72</v></c><c r="IO21" s="38" t="n"><f aca="false">IF(ISNUMBER(GS21),GS21,IF(ISNUMBER(EW21),EW21,&quot;&quot;))</f><v>4.35</v></c><c r="IP21" s="38" t="n"><f aca="false">IF(ISNUMBER(GT21),GT21,IF(ISNUMBER(EX21),EX21,&quot;&quot;))</f><v>4.83</v></c><c r="IQ21" s="38" t="n"><f aca="false">IF(ISNUMBER(GU21),GU21,IF(ISNUMBER(EY21),EY21,&quot;&quot;))</f><v>482</v></c><c r="IR21" s="38" t="n"><f aca="false">IF(ISNUMBER(GV21),GV21,IF(ISNUMBER(EZ21),EZ21,&quot;&quot;))</f><v>476</v></c><c r="IS21" s="38" t="n"><f aca="false">IF(ISNUMBER(GW21),GW21,IF(ISNUMBER(FA21),FA21,&quot;&quot;))</f><v>648</v></c><c r="IT21" s="38" t="n"><f aca="false">IF(ISNUMBER(GX21),GX21,IF(ISNUMBER(FB21),FB21,&quot;&quot;))</f><v>545</v></c><c r="IU21" s="38" t="n"><f aca="false">IF(ISNUMBER(GY21),GY21,IF(ISNUMBER(FC21),FC21,&quot;&quot;))</f><v>603</v></c><c r="IV21" s="38" t="n"><f aca="false">IF(ISNUMBER(GZ21),GZ21,IF(ISNUMBER(FD21),FD21,&quot;&quot;))</f><v>550</v></c><c r="IW21" s="38" t="n"><f aca="false">IF(ISNUMBER(HA21),HA21,IF(ISNUMBER(FE21),FE21,&quot;&quot;))</f><v>452</v></c><c r="IX21" s="38" t="n"><f aca="false">IF(ISNUMBER(HB21),HB21,IF(ISNUMBER(FF21),FF21,&quot;&quot;))</f><v>-1.27</v></c><c r="IY21" s="38" t="n"><f aca="false">IF(ISNUMBER(HC21),HC21,IF(ISNUMBER(FG21),FG21,&quot;&quot;))</f><v>-0.7</v></c><c r="IZ21" s="38" t="n"><f aca="false">IF(ISNUMBER(HD21),HD21,IF(ISNUMBER(FH21),FH21,&quot;&quot;))</f><v>7.12</v></c><c r="JA21" s="38" t="n"><f aca="false">IF(ISNUMBER(HE21),HE21,IF(ISNUMBER(FI21),FI21,&quot;&quot;))</f><v>7.19</v></c><c r="JB21" s="38" t="n"><f aca="false">IF(ISNUMBER(HF21),HF21,IF(ISNUMBER(FJ21),FJ21,&quot;&quot;))</f><v>7.28</v></c><c r="JC21" s="38" t="n"><f aca="false">IF(ISNUMBER(HG21),HG21,IF(ISNUMBER(FK21),FK21,&quot;&quot;))</f><v>7.51</v></c><c r="JD21" s="38" t="n"><f aca="false">IF(ISNUMBER(HH21),HH21,IF(ISNUMBER(FL21),FL21,&quot;&quot;))</f><v>7.72</v></c><c r="JE21" s="38" t="n"><f aca="false">IF(ISNUMBER(HI21),HI21,IF(ISNUMBER(FM21),FM21,&quot;&quot;))</f><v>7.65</v></c><c r="JF21" s="38" t="n"><f aca="false">IF(ISNUMBER(HJ21),HJ21,IF(ISNUMBER(FN21),FN21,&quot;&quot;))</f><v>0</v></c><c r="JG21" s="38" t="n"><f aca="false">IF(ISNUMBER(HK21),HK21,IF(ISNUMBER(FO21),FO21,&quot;&quot;))</f><v>1.6</v></c><c r="JH21" s="38" t="n"><f aca="false">IF(ISNUMBER(HL21),HL21,IF(ISNUMBER(FP21),FP21,&quot;&quot;))</f><v>5.7</v></c><c r="JI21" s="38" t="n"><f aca="false">IF(ISNUMBER(HM21),HM21,IF(ISNUMBER(FQ21),FQ21,&quot;&quot;))</f><v>5.76</v></c><c r="JJ21" s="38" t="n"><f aca="false">IF(ISNUMBER(HN21),HN21,IF(ISNUMBER(FR21),FR21,&quot;&quot;))</f><v>5.9</v></c><c r="JK21" s="38" t="n"><f aca="false">IF(ISNUMBER(HO21),HO21,IF(ISNUMBER(FS21),FS21,&quot;&quot;))</f><v>6.05</v></c><c r="JL21" s="38" t="n"><f aca="false">IF(ISNUMBER(HP21),HP21,IF(ISNUMBER(FT21),FT21,&quot;&quot;))</f><v>6.18</v></c><c r="JM21" s="38" t="n"><f aca="false">IF(ISNUMBER(HQ21),HQ21,IF(ISNUMBER(FU21),FU21,&quot;&quot;))</f><v>0</v></c><c r="JN21" s="51" t="n"><f aca="false">IF(ISNUMBER(HR21),HR21,IF(ISNUMBER(FV21),FV21,&quot;&quot;))</f><v>0</v></c><c r="JO21" s="59" t="n"><f aca="false">IF(ISNUMBER(HS21),HS21,IF(ISNUMBER(FW21),FW21,&quot;&quot;))</f><v>1.6</v></c><c r="JP21" s="59" t="n"><f aca="false">IF(ISNUMBER(HT21),HT21,IF(ISNUMBER(FX21),FX21,&quot;&quot;))</f><v>46.5</v></c><c r="JQ21" s="59" t="n"><f aca="false">IF(ISNUMBER(HU21),HU21,IF(ISNUMBER(FY21),FY21,&quot;&quot;))</f><v>48.1</v></c><c r="JR21" s="59" t="n"><f aca="false">IF(ISNUMBER(HV21),HV21,IF(ISNUMBER(FZ21),FZ21,&quot;&quot;))</f><v>47.3</v></c><c r="JS21" s="59" t="n"><f aca="false">IF(ISNUMBER(HW21),HW21,IF(ISNUMBER(GA21),GA21,&quot;&quot;))</f><v>140.9</v></c><c r="JT21" s="59" t="n"><f aca="false">IF(ISNUMBER(HX21),HX21,IF(ISNUMBER(GB21),GB21,&quot;&quot;))</f><v>1.6</v></c><c r="JU21" s="59" t="n"><f aca="false">IF(ISNUMBER(HY21),HY21,IF(ISNUMBER(GC21),GC21,&quot;&quot;))</f><v>-6.8</v></c><c r="JV21" s="59" t="n"><f aca="false">IF(ISNUMBER(HZ21),HZ21,IF(ISNUMBER(GD21),GD21,&quot;&quot;))</f><v>-7.2</v></c><c r="JW21" s="59" t="n"><f aca="false">IF(ISNUMBER(IA21),IA21,IF(ISNUMBER(GE21),GE21,&quot;&quot;))</f><v>-7</v></c><c r="JX21" s="59" t="n"><f aca="false">IF(ISNUMBER(IB21),IB21,IF(ISNUMBER(GF21),GF21,&quot;&quot;))</f><v>10.3</v></c><c r="JY21" s="59" t="n"><f aca="false">IF(ISNUMBER(IC21),IC21,IF(ISNUMBER(GG21),GG21,&quot;&quot;))</f><v>0.5</v></c><c r="JZ21" s="59" t="n"><f aca="false">IF(ISNUMBER(ID21),ID21,IF(ISNUMBER(GH21),GH21,&quot;&quot;))</f><v>3.5</v></c><c r="KA21" s="59" t="n"><f aca="false">IF(ISNUMBER(IE21),IE21,IF(ISNUMBER(GI21),GI21,&quot;&quot;))</f><v>10.6</v></c><c r="KB21" s="59" t="n"><f aca="false">IF(ISNUMBER(IF21),IF21,IF(ISNUMBER(GJ21),GJ21,&quot;&quot;))</f><v>23.3</v></c><c r="KC21" s="59" t="n"><f aca="false">IF(ISNUMBER(IG21),IG21,IF(ISNUMBER(GK21),GK21,&quot;&quot;))</f><v>60.4</v></c><c r="KD21" s="61" t="n"><f aca="false">IF(ISNUMBER(IH21),IH21,IF(ISNUMBER(GL21),GL21,&quot;&quot;))</f><v>32</v></c><c r="KE21" s="52" t="n"><f aca="false">IF(AND(ISNUMBER(II21),ISNUMBER(CU21)),II21-CU21,&quot;&quot;)</f><v>-0.04</v></c><c r="KF21" s="38" t="n"><f aca="false">IF(AND(ISNUMBER(IJ21),ISNUMBER(CV21)),IJ21-CV21,&quot;&quot;)</f><v>-0.04</v></c><c r="KG21" s="38" t="n"><f aca="false">IF(AND(ISNUMBER(IK21),ISNUMBER(CW21)),IK21-CW21,&quot;&quot;)</f><v>3.30000000000001</v></c><c r="KH21" s="38" t="n"><f aca="false">IF(AND(ISNUMBER(IL21),ISNUMBER(CX21)),IL21-CX21,&quot;&quot;)</f><v>-0.1</v></c><c r="KI21" s="38" t="n"><f aca="false">IF(AND(ISNUMBER(IM21),ISNUMBER(CY21)),IM21-CY21,&quot;&quot;)</f><v>0.28</v></c><c r="KJ21" s="38" t="n"><f aca="false">IF(AND(ISNUMBER(IN21),ISNUMBER(CZ21)),IN21-CZ21,&quot;&quot;)</f><v>0.17</v></c><c r="KK21" s="38" t="n"><f aca="false">IF(AND(ISNUMBER(IO21),ISNUMBER(DA21)),IO21-DA21,&quot;&quot;)</f><v>2</v></c><c r="KL21" s="38" t="n"><f aca="false">IF(AND(ISNUMBER(IP21),ISNUMBER(DB21)),IP21-DB21,&quot;&quot;)</f><v>1.86</v></c><c r="KM21" s="38" t="n"><f aca="false">IF(AND(ISNUMBER(IQ21),ISNUMBER(DC21)),IQ21-DC21,&quot;&quot;)</f><v>-137</v></c><c r="KN21" s="38" t="n"><f aca="false">IF(AND(ISNUMBER(IR21),ISNUMBER(DD21)),IR21-DD21,&quot;&quot;)</f><v>-151</v></c><c r="KO21" s="38" t="n"><f aca="false">IF(AND(ISNUMBER(IS21),ISNUMBER(DE21)),IS21-DE21,&quot;&quot;)</f><v>-57</v></c><c r="KP21" s="38" t="n"><f aca="false">IF(AND(ISNUMBER(IT21),ISNUMBER(DF21)),IT21-DF21,&quot;&quot;)</f><v>-64</v></c><c r="KQ21" s="38" t="n"><f aca="false">IF(AND(ISNUMBER(IU21),ISNUMBER(DG21)),IU21-DG21,&quot;&quot;)</f><v>-58</v></c><c r="KR21" s="38" t="n"><f aca="false">IF(AND(ISNUMBER(IV21),ISNUMBER(DH21)),IV21-DH21,&quot;&quot;)</f><v>-133</v></c><c r="KS21" s="38" t="n"><f aca="false">IF(AND(ISNUMBER(IW21),ISNUMBER(DI21)),IW21-DI21,&quot;&quot;)</f><v>-155</v></c><c r="KT21" s="38" t="n"><f aca="false">IF(AND(ISNUMBER(IX21),ISNUMBER(DJ21)),IX21-DJ21,&quot;&quot;)</f><v>-0.87</v></c><c r="KU21" s="38" t="n"><f aca="false">IF(AND(ISNUMBER(IY21),ISNUMBER(DK21)),IY21-DK21,&quot;&quot;)</f><v>2.22</v></c><c r="KV21" s="38" t="n"><f aca="false">IF(AND(ISNUMBER(IZ21),ISNUMBER(DL21)),IZ21-DL21,&quot;&quot;)</f><v>-0.0300000000000002</v></c><c r="KW21" s="38" t="n"><f aca="false">IF(AND(ISNUMBER(JA21),ISNUMBER(DM21)),JA21-DM21,&quot;&quot;)</f><v>-0.0499999999999998</v></c><c r="KX21" s="38" t="n"><f aca="false">IF(AND(ISNUMBER(JB21),ISNUMBER(DN21)),JB21-DN21,&quot;&quot;)</f><v>0.0100000000000007</v></c><c r="KY21" s="38" t="n"><f aca="false">IF(AND(ISNUMBER(JC21),ISNUMBER(DO21)),JC21-DO21,&quot;&quot;)</f><v>0.0899999999999999</v></c><c r="KZ21" s="38" t="n"><f aca="false">IF(AND(ISNUMBER(JD21),ISNUMBER(DP21)),JD21-DP21,&quot;&quot;)</f><v>0.109999999999999</v></c><c r="LA21" s="38" t="n"><f aca="false">IF(AND(ISNUMBER(JE21),ISNUMBER(DQ21)),JE21-DQ21,&quot;&quot;)</f><v>-0.0599999999999996</v></c><c r="LB21" s="38" t="n"><f aca="false">IF(AND(ISNUMBER(JF21),ISNUMBER(DR21)),JF21-DR21,&quot;&quot;)</f><v>0</v></c><c r="LC21" s="38" t="n"><f aca="false">IF(AND(ISNUMBER(JG21),ISNUMBER(DS21)),JG21-DS21,&quot;&quot;)</f><v>0.3</v></c><c r="LD21" s="38" t="n"><f aca="false">IF(AND(ISNUMBER(JH21),ISNUMBER(DT21)),JH21-DT21,&quot;&quot;)</f><v>-0.35</v></c><c r="LE21" s="38" t="n"><f aca="false">IF(AND(ISNUMBER(JI21),ISNUMBER(DU21)),JI21-DU21,&quot;&quot;)</f><v>-0.42</v></c><c r="LF21" s="38" t="n"><f aca="false">IF(AND(ISNUMBER(JJ21),ISNUMBER(DV21)),JJ21-DV21,&quot;&quot;)</f><v>-0.31</v></c><c r="LG21" s="38" t="n"><f aca="false">IF(AND(ISNUMBER(JK21),ISNUMBER(DW21)),JK21-DW21,&quot;&quot;)</f><v>-0.23</v></c><c r="LH21" s="38" t="n"><f aca="false">IF(AND(ISNUMBER(JL21),ISNUMBER(DX21)),JL21-DX21,&quot;&quot;)</f><v>-0.29</v></c><c r="LI21" s="38" t="n"><f aca="false">IF(AND(ISNUMBER(JM21),ISNUMBER(DY21)),JM21-DY21,&quot;&quot;)</f><v>0</v></c><c r="LJ21" s="38" t="n"><f aca="false">IF(AND(ISNUMBER(JN21),ISNUMBER(DZ21)),JN21-DZ21,&quot;&quot;)</f><v>0</v></c><c r="LK21" s="38" t="n"><f aca="false">IF(AND(ISNUMBER(JO21),ISNUMBER(EA21)),JO21-EA21,&quot;&quot;)</f><v>0.3</v></c><c r="LL21" s="38" t="n"><f aca="false">IF(AND(ISNUMBER(JP21),ISNUMBER(EB21)),JP21-EB21,&quot;&quot;)</f><v>0.200000000000003</v></c><c r="LM21" s="38" t="n"><f aca="false">IF(AND(ISNUMBER(JQ21),ISNUMBER(EC21)),JQ21-EC21,&quot;&quot;)</f><v>0.300000000000004</v></c><c r="LN21" s="38" t="n"><f aca="false">IF(AND(ISNUMBER(JR21),ISNUMBER(ED21)),JR21-ED21,&quot;&quot;)</f><v>0.299999999999997</v></c><c r="LO21" s="38" t="n"><f aca="false">IF(AND(ISNUMBER(JS21),ISNUMBER(EE21)),JS21-EE21,&quot;&quot;)</f><v>3.30000000000001</v></c><c r="LP21" s="38" t="n"><f aca="false">IF(AND(ISNUMBER(JT21),ISNUMBER(EF21)),JT21-EF21,&quot;&quot;)</f><v>0.1</v></c><c r="LQ21" s="38" t="n"><f aca="false">IF(AND(ISNUMBER(JU21),ISNUMBER(EG21)),JU21-EG21,&quot;&quot;)</f><v>-0.4</v></c><c r="LR21" s="38" t="n"><f aca="false">IF(AND(ISNUMBER(JV21),ISNUMBER(EH21)),JV21-EH21,&quot;&quot;)</f><v>-0.5</v></c><c r="LS21" s="38" t="n"><f aca="false">IF(AND(ISNUMBER(JW21),ISNUMBER(EI21)),JW21-EI21,&quot;&quot;)</f><v>-0.4</v></c><c r="LT21" s="38" t="n"><f aca="false">IF(AND(ISNUMBER(JX21),ISNUMBER(EJ21)),JX21-EJ21,&quot;&quot;)</f><v>-127.5</v></c><c r="LU21" s="38" t="n"><f aca="false">IF(AND(ISNUMBER(JY21),ISNUMBER(EK21)),JY21-EK21,&quot;&quot;)</f><v>0.3</v></c><c r="LV21" s="38" t="n"><f aca="false">IF(AND(ISNUMBER(JZ21),ISNUMBER(EL21)),JZ21-EL21,&quot;&quot;)</f><v>-1</v></c><c r="LW21" s="38" t="n"><f aca="false">IF(AND(ISNUMBER(KA21),ISNUMBER(EM21)),KA21-EM21,&quot;&quot;)</f><v>-2.4</v></c><c r="LX21" s="38" t="n"><f aca="false">IF(AND(ISNUMBER(KB21),ISNUMBER(EN21)),KB21-EN21,&quot;&quot;)</f><v>-4.2</v></c><c r="LY21" s="38" t="n"><f aca="false">IF(AND(ISNUMBER(KC21),ISNUMBER(EO21)),KC21-EO21,&quot;&quot;)</f><v>-5.7</v></c><c r="LZ21" s="38" t="n"><f aca="false">IF(AND(ISNUMBER(KD21),ISNUMBER(EP21)),KD21-EP21,&quot;&quot;)</f><v>-4</v></c><c r="MA21" s="38" t="str"><f aca="false">IF(AND(ISNUMBER(HT21),ISNUMBER(FX21)),HT21-FX21,&quot;&quot;)</f><v></v></c><c r="MB21" s="38" t="str"><f aca="false">IF(AND(ISNUMBER(HU21),ISNUMBER(FY21)),HU21-FY21,&quot;&quot;)</f><v></v></c><c r="MC21" s="38" t="str"><f aca="false">IF(AND(ISNUMBER(HY21),ISNUMBER(GC21)),HY21-GC21,&quot;&quot;)</f><v></v></c><c r="MD21" s="38" t="n"><f aca="false">HZ21-GD21</f><v>7.2</v></c></row><row collapsed="false" customFormat="false" customHeight="true" hidden="false" ht="26.25" outlineLevel="0" r="22"><c r="A22" s="35" t="n"><v>41360</v></c><c r="B22" s="36" t="s"><v>367</v></c><c r="C22" s="36" t="s"><v>379</v></c><c r="D22" s="37" t="s"><v>339</v></c><c r="E22" s="38" t="n"><v>64</v></c><c r="F22" s="39" t="n"><v>17834</v></c><c r="G22" s="38" t="s"><v>340</v></c><c r="H22" s="38" t="s"><v>333</v></c><c r="I22" s="38" t="n"><v>1836300</v></c><c r="K22" s="40"/><c r="L22" s="41"/><c r="M22" s="41"/><c r="N22" s="41"/><c r="O22" s="91"/><c r="P22" s="42" t="n"><v>-0.5</v></c><c r="Q22" s="43" t="n"><v>-0.51</v></c><c r="R22" s="43" t="s"><v>334</v></c><c r="S22" s="44" t="n"><v>41309</v></c><c r="T22" s="45" t="n"><v>1</v></c><c r="U22" s="45" t="n"><v>0</v></c><c r="V22" s="38" t="n"><v>0</v></c><c r="W22" s="38" t="n"><v>30</v></c><c r="X22" s="38" t="n"><v>15</v></c><c r="Y22" s="38" t="n"><v>594</v></c><c r="Z22" s="38" t="n"><v>24.91</v></c><c r="AC22" s="38" t="n"><v>3.61</v></c><c r="AD22" s="38" t="n"><v>41.51</v></c><c r="AE22" s="38" t="n"><v>104</v></c><c r="AF22" s="38" t="n"><v>41.67</v></c><c r="AG22" s="38" t="n"><v>14</v></c><c r="AH22" s="38" t="n"><v>1</v></c><c r="AI22" s="38" t="n"><f aca="false">IF(AND(ISNUMBER(SK),SK&gt;0),1,0)</f><v>1</v></c><c r="AJ22" s="34"/><c r="AK22" s="46" t="n"><v>41570</v></c><c r="AL22" s="47"/><c r="AM22" s="45" t="n"><v>-1.5</v></c><c r="AN22" s="45" t="n"><v>1.5</v></c><c r="AO22" s="38" t="n"><v>43</v></c><c r="AP22" s="38" t="n"><v>25</v></c><c r="AQ22" s="38" t="n"><v>14</v></c><c r="AR22" s="38" t="n"><v>465</v></c><c r="AS22" s="38" t="n"><v>656</v></c><c r="AT22" s="38" t="n"><v>24.94</v></c><c r="AU22" s="38" t="n"><v>5</v></c><c r="AV22" s="38" t="n"><v>41.77</v></c><c r="AW22" s="38" t="n"><v>152</v></c><c r="AX22" s="38" t="n"><v>42.56</v></c><c r="AY22" s="38" t="n"><v>62</v></c><c r="AZ22" s="38" t="n"><f aca="false">IF(ISNUMBER(AM22),AM22+0.5*AN22,&quot;&quot;)</f><v>-0.75</v></c><c r="BA22" s="38" t="n"><f aca="false">IF(ISNUMBER(AZ22),IF(ISNUMBER(Q22),AZ22-Q22,&quot;MISSING&quot;),&quot;&quot;)</f><v>-0.24</v></c><c r="BB22" s="38" t="n"><f aca="false">IF(AND(ISNUMBER(AR22),ISNUMBER(Y22)),AR22-Y22,IF(ISNUMBER(AR22),&quot;MISSING&quot;,&quot;&quot;))</f><v>-129</v></c><c r="BC22" s="63" t="n"><v>41717</v></c><c r="BD22" s="64"/><c r="BR22" s="38" t="str"><f aca="false">IF(ISNUMBER(BE22),BE22+0.5*BF22,&quot;&quot;)</f><v></v></c><c r="BS22" s="38" t="str"><f aca="false">IF(ISNUMBER(BR22),IF(ISNUMBER($Q22),BR22-$Q22,&quot;MISSING&quot;),&quot;&quot;)</f><v></v></c><c r="BT22" s="38" t="str"><f aca="false">IF(AND(ISNUMBER(BJ22),ISNUMBER($Y22)),BJ22-$Y22,IF(ISNUMBER(BJ22),&quot;MISSING&quot;,&quot;&quot;))</f><v></v></c><c r="BU22" s="38" t="n"><f aca="false">IF(AND(ISBLANK($AM22),ISBLANK($BE22)),0,1)</f><v>1</v></c><c r="BV22" s="38" t="n"><f aca="false">IF(AND(ISNUMBER($AM22),ISNUMBER($BE22)),1,0)</f><v>0</v></c><c r="BW22" s="38" t="str"><f aca="false">IF(BV22,SE_PREOP,&quot;&quot;)</f><v></v></c><c r="BX22" s="38" t="str"><f aca="false">IF(FU_6_AND_12,SE_6,&quot;&quot;)</f><v></v></c><c r="BY22" s="38" t="str"><f aca="false">IF(FU_6_AND_12,SE_12,&quot;&quot;)</f><v></v></c><c r="BZ22" s="49" t="n"><f aca="false">IF(AND(ISNUMBER(BC22),ISNUMBER(BE22)),BC22-A22,IF(ISNUMBER(AK22),AK22-A22,0))</f><v>210</v></c><c r="CA22" s="50" t="n"><f aca="false">IF(BZ22&gt;0,BZ22/30,&quot;&quot;)</f><v>7</v></c><c r="CB22" s="38" t="str"><f aca="false">IF(AND(ISNUMBER(AZ22),ISNUMBER(BR22)),(BR22-AZ22),&quot;&quot;)</f><v></v></c><c r="CC22" s="38" t="n"><f aca="false">IF(AND(ISNUMBER(AX22), ISNUMBER(AD22)), AVERAGE(AX22,AV22)-AVERAGE(AD22,AF22),&quot;&quot;)</f><v>0.575000000000003</v></c><c r="CD22" s="38" t="str"><f aca="false">IF(AND(ISNUMBER(BN22), ISNUMBER(AD22)), AVERAGE(BN22,BP22)-AVERAGE(AD22,AF22),&quot;&quot;)</f><v></v></c><c r="CE22" s="38" t="n"><f aca="false">IF(ISNUMBER(CD22),CD22,IF(ISNUMBER(CC22),CC22,&quot;&quot;))</f><v>0.575000000000003</v></c><c r="CF22" s="38" t="n"><f aca="false">IF(AND(ISNUMBER(SPH_PREOP),ISNUMBER(SE_LAST_)),SPH_PREOP+CYL_PREOP/2,&quot;&quot;)</f><v>1</v></c><c r="CG22" s="38" t="n"><f aca="false">IF(ISNUMBER(SE_12),SE_12,IF(ISNUMBER(SE_6),SE_6,&quot;&quot;))</f><v>-0.75</v></c><c r="CH22" s="51" t="n"><f aca="false">IF(AND(ISNUMBER(SE_LAST_),ISNUMBER(REF_TARGET)),SE_LAST_-REF_TARGET,&quot;&quot;)</f><v>-0.24</v></c><c r="CI22" s="52" t="n"><f aca="false">IF(ISNUMBER(Y22),IF(ISNUMBER(BJ22),BJ22-Y22,IF(ISNUMBER(AR22),AR22-Y22,&quot;&quot;)),&quot;&quot;)</f><v>-129</v></c><c r="CJ22" s="38" t="n"><f aca="false">IF(ISNUMBER(Z22),IF(ISNUMBER(AT22),AT22-Z22,IF(ISNUMBER(BL22),BL22-Z22,&quot;&quot;)),&quot;&quot;)</f><v>0.0300000000000011</v></c><c r="CK22" s="53" t="n"><f aca="false">IF(ISNUMBER(LAST_SE_ERROR),REF_TARGET,&quot;&quot;)</f><v>-0.51</v></c><c r="CL22" s="53" t="n"><f aca="false">IF(AND(OR(ISNUMBER(BH22),ISNUMBER(AP22)),ISNUMBER(W22)),-LOG(20/W22)--LOG(20/IF(ISNUMBER(BH22),BH22,AP22)),&quot;&quot;)</f><v>0.0791812460476249</v></c><c r="CM22" s="54" t="n"><f aca="false">IF(ISNUMBER(BF22),BF22,IF(ISNUMBER(AN22),AN22,&quot;&quot;))</f><v>1.5</v></c><c r="CN22" s="54" t="n"><f aca="false">IF(AND(ISNUMBER(CM22),ISNUMBER(U22)),CM22-U22,&quot;&quot;)</f><v>1.5</v></c><c r="CO22" s="55" t="n"><f aca="false">IF(ISNUMBER(BCVA_12),BCVA_12,IF(ISNUMBER(BCVA_6),BCVA_6,&quot;&quot;))</f><v>25</v></c><c r="CP22" s="55" t="n"><f aca="false">IF(ISNUMBER(CO22),PREOP_BCVA,&quot;&quot;)</f><v>30</v></c><c r="CQ22" s="56" t="n"><f aca="false">IF(AND(REF_TARGET&lt;=0,REF_TARGET&gt;-1),IF(ISNUMBER(UDVA_12),UDVA_12,IF(ISNUMBER(UDVA_6),UDVA_6,&quot;&quot;)),&quot;&quot;)</f><v>0</v></c><c r="CR22" s="53" t="n"><f aca="false">IF(ISNUMBER(PREOP_PENTACAM_RV),IF(ISNUMBER(SPH_6),IF(ISNUMBER($EQ22),0,1),&quot;&quot;),&quot;&quot;)</f><v>0</v></c><c r="CS22" s="53" t="str"><f aca="false">IF(ISNUMBER(PREOP_PENTACAM_RV),IF(ISNUMBER(SPH_12),IF(ISNUMBER($GM22),0,1),&quot;&quot;),&quot;&quot;)</f><v></v></c><c r="CT22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22" s="0" t="n"><v>8.22</v></c><c r="CV22" s="38" t="n"><v>8.2</v></c><c r="CW22" s="38" t="n"><v>138.6</v></c><c r="CX22" s="38" t="n"><v>-0.1</v></c><c r="CY22" s="38" t="n"><v>-0.1</v></c><c r="CZ22" s="38" t="n"><v>0.4</v></c><c r="DA22" s="38" t="n"><v>3.26</v></c><c r="DB22" s="38" t="n"><v>3.86</v></c><c r="DC22" s="38" t="n"><v>600</v></c><c r="DD22" s="38" t="n"><v>596</v></c><c r="DE22" s="38" t="n"><v>698</v></c><c r="DF22" s="38" t="n"><v>651</v></c><c r="DG22" s="38" t="n"><v>662</v></c><c r="DH22" s="38" t="n"><v>643</v></c><c r="DI22" s="38" t="n"><v>595</v></c><c r="DJ22" s="38" t="n"><v>-0.21</v></c><c r="DK22" s="38" t="n"><v>-0.71</v></c><c r="DL22" s="38" t="n"><v>8.26</v></c><c r="DM22" s="38" t="n"><v>8.13</v></c><c r="DN22" s="38" t="n"><v>8.09</v></c><c r="DO22" s="38" t="n"><v>8.22</v></c><c r="DP22" s="38" t="n"><v>8.51</v></c><c r="DQ22" s="38" t="n"><v>8.91</v></c><c r="DR22" s="38" t="n"><v>0</v></c><c r="DS22" s="38" t="n"><v>1.4</v></c><c r="DT22" s="38" t="n"><v>6.69</v></c><c r="DU22" s="38" t="n"><v>6.77</v></c><c r="DV22" s="38" t="n"><v>7.01</v></c><c r="DW22" s="38" t="n"><v>7.32</v></c><c r="DX22" s="38" t="n"><v>7.57</v></c><c r="DY22" s="38" t="n"><v>7.87</v></c><c r="DZ22" s="38" t="n"><v>0</v></c><c r="EA22" s="58" t="n"><v>1.4</v></c><c r="EB22" s="59" t="n"><v>41.2</v></c><c r="EC22" s="59" t="n"><v>42</v></c><c r="ED22" s="59" t="n"><v>41.6</v></c><c r="EE22" s="59" t="n"><v>164.8</v></c><c r="EF22" s="59" t="n"><v>0.9</v></c><c r="EG22" s="59" t="n"><v>-5.4</v></c><c r="EH22" s="59" t="n"><v>-5.8</v></c><c r="EI22" s="59" t="n"><v>-5.6</v></c><c r="EJ22" s="59" t="n"><v>97.2</v></c><c r="EK22" s="59" t="n"><v>0.4</v></c><c r="EL22" s="59" t="n"><v>4.8</v></c><c r="EM22" s="59" t="n"><v>13.7</v></c><c r="EN22" s="59" t="n"><v>28.2</v></c><c r="EO22" s="59" t="n"><v>62.5</v></c><c r="EP22" s="60" t="n"><v>18</v></c><c r="EQ22" s="52" t="n"><v>8.13</v></c><c r="ER22" s="38" t="n"><v>7.97</v></c><c r="ES22" s="38" t="n"><v>147.4</v></c><c r="ET22" s="38" t="n"><v>-0.8</v></c><c r="EU22" s="38" t="n"><v>0.6</v></c><c r="EV22" s="38" t="n"><v>0.63</v></c><c r="EW22" s="38" t="n"><v>-0.58</v></c><c r="EX22" s="38" t="n"><v>-0.02</v></c><c r="EY22" s="38" t="n"><v>560</v></c><c r="EZ22" s="38" t="n"><v>559</v></c><c r="FA22" s="38" t="n"><v>689</v></c><c r="FB22" s="38" t="n"><v>620</v></c><c r="FC22" s="38" t="n"><v>629</v></c><c r="FD22" s="38" t="n"><v>636</v></c><c r="FE22" s="38" t="n"><v>554</v></c><c r="FF22" s="38" t="n"><v>-0.74</v></c><c r="FG22" s="38" t="n"><v>-0.94</v></c><c r="FH22" s="38" t="n"><v>8.02</v></c><c r="FI22" s="38" t="n"><v>8.11</v></c><c r="FJ22" s="38" t="n"><v>8.19</v></c><c r="FK22" s="38" t="n"><v>8.29</v></c><c r="FL22" s="38" t="n"><v>8.62</v></c><c r="FM22" s="38" t="n"><v>8.89</v></c><c r="FN22" s="38" t="n"><v>0</v></c><c r="FO22" s="38" t="n"><v>1.2</v></c><c r="FP22" s="38" t="n"><v>6.65</v></c><c r="FQ22" s="38" t="n"><v>6.6</v></c><c r="FR22" s="38" t="n"><v>6.75</v></c><c r="FS22" s="38" t="n"><v>7.06</v></c><c r="FT22" s="38" t="n"><v>7.61</v></c><c r="FU22" s="38" t="n"><v>0</v></c><c r="FV22" s="38" t="n"><v>0</v></c><c r="FW22" s="58" t="n"><v>1.2</v></c><c r="FX22" s="59" t="n"><v>41.3</v></c><c r="FY22" s="59" t="n"><v>42.1</v></c><c r="FZ22" s="59" t="n"><v>41.7</v></c><c r="GA22" s="59" t="n"><v>11.7</v></c><c r="GB22" s="59" t="n"><v>0.9</v></c><c r="GC22" s="59" t="n"><v>-5.7</v></c><c r="GD22" s="59" t="n"><v>-6.1</v></c><c r="GE22" s="59" t="n"><v>-5.9</v></c><c r="GF22" s="59" t="n"><v>175.3</v></c><c r="GG22" s="59" t="n"><v>0.4</v></c><c r="GH22" s="59" t="n"><v>4</v></c><c r="GI22" s="59" t="n"><v>11.7</v></c><c r="GJ22" s="59" t="n"><v>24.7</v></c><c r="GK22" s="59" t="n"><v>57.5</v></c><c r="GL22" s="61" t="n"><v>21</v></c><c r="II22" s="52" t="n"><f aca="false">IF(ISNUMBER(GM22),GM22,IF(ISNUMBER(EQ22),EQ22,&quot;&quot;))</f><v>8.13</v></c><c r="IJ22" s="38" t="n"><f aca="false">IF(ISNUMBER(GN22),GN22,IF(ISNUMBER(ER22),ER22,&quot;&quot;))</f><v>7.97</v></c><c r="IK22" s="38" t="n"><f aca="false">IF(ISNUMBER(GO22),GO22,IF(ISNUMBER(ES22),ES22,&quot;&quot;))</f><v>147.4</v></c><c r="IL22" s="38" t="n"><f aca="false">IF(ISNUMBER(GP22),GP22,IF(ISNUMBER(ET22),ET22,&quot;&quot;))</f><v>-0.8</v></c><c r="IM22" s="38" t="n"><f aca="false">IF(ISNUMBER(GQ22),GQ22,IF(ISNUMBER(EU22),EU22,&quot;&quot;))</f><v>0.6</v></c><c r="IN22" s="38" t="n"><f aca="false">IF(ISNUMBER(GR22),GR22,IF(ISNUMBER(EV22),EV22,&quot;&quot;))</f><v>0.63</v></c><c r="IO22" s="38" t="n"><f aca="false">IF(ISNUMBER(GS22),GS22,IF(ISNUMBER(EW22),EW22,&quot;&quot;))</f><v>-0.58</v></c><c r="IP22" s="38" t="n"><f aca="false">IF(ISNUMBER(GT22),GT22,IF(ISNUMBER(EX22),EX22,&quot;&quot;))</f><v>-0.02</v></c><c r="IQ22" s="38" t="n"><f aca="false">IF(ISNUMBER(GU22),GU22,IF(ISNUMBER(EY22),EY22,&quot;&quot;))</f><v>560</v></c><c r="IR22" s="38" t="n"><f aca="false">IF(ISNUMBER(GV22),GV22,IF(ISNUMBER(EZ22),EZ22,&quot;&quot;))</f><v>559</v></c><c r="IS22" s="38" t="n"><f aca="false">IF(ISNUMBER(GW22),GW22,IF(ISNUMBER(FA22),FA22,&quot;&quot;))</f><v>689</v></c><c r="IT22" s="38" t="n"><f aca="false">IF(ISNUMBER(GX22),GX22,IF(ISNUMBER(FB22),FB22,&quot;&quot;))</f><v>620</v></c><c r="IU22" s="38" t="n"><f aca="false">IF(ISNUMBER(GY22),GY22,IF(ISNUMBER(FC22),FC22,&quot;&quot;))</f><v>629</v></c><c r="IV22" s="38" t="n"><f aca="false">IF(ISNUMBER(GZ22),GZ22,IF(ISNUMBER(FD22),FD22,&quot;&quot;))</f><v>636</v></c><c r="IW22" s="38" t="n"><f aca="false">IF(ISNUMBER(HA22),HA22,IF(ISNUMBER(FE22),FE22,&quot;&quot;))</f><v>554</v></c><c r="IX22" s="38" t="n"><f aca="false">IF(ISNUMBER(HB22),HB22,IF(ISNUMBER(FF22),FF22,&quot;&quot;))</f><v>-0.74</v></c><c r="IY22" s="38" t="n"><f aca="false">IF(ISNUMBER(HC22),HC22,IF(ISNUMBER(FG22),FG22,&quot;&quot;))</f><v>-0.94</v></c><c r="IZ22" s="38" t="n"><f aca="false">IF(ISNUMBER(HD22),HD22,IF(ISNUMBER(FH22),FH22,&quot;&quot;))</f><v>8.02</v></c><c r="JA22" s="38" t="n"><f aca="false">IF(ISNUMBER(HE22),HE22,IF(ISNUMBER(FI22),FI22,&quot;&quot;))</f><v>8.11</v></c><c r="JB22" s="38" t="n"><f aca="false">IF(ISNUMBER(HF22),HF22,IF(ISNUMBER(FJ22),FJ22,&quot;&quot;))</f><v>8.19</v></c><c r="JC22" s="38" t="n"><f aca="false">IF(ISNUMBER(HG22),HG22,IF(ISNUMBER(FK22),FK22,&quot;&quot;))</f><v>8.29</v></c><c r="JD22" s="38" t="n"><f aca="false">IF(ISNUMBER(HH22),HH22,IF(ISNUMBER(FL22),FL22,&quot;&quot;))</f><v>8.62</v></c><c r="JE22" s="38" t="n"><f aca="false">IF(ISNUMBER(HI22),HI22,IF(ISNUMBER(FM22),FM22,&quot;&quot;))</f><v>8.89</v></c><c r="JF22" s="38" t="n"><f aca="false">IF(ISNUMBER(HJ22),HJ22,IF(ISNUMBER(FN22),FN22,&quot;&quot;))</f><v>0</v></c><c r="JG22" s="38" t="n"><f aca="false">IF(ISNUMBER(HK22),HK22,IF(ISNUMBER(FO22),FO22,&quot;&quot;))</f><v>1.2</v></c><c r="JH22" s="38" t="n"><f aca="false">IF(ISNUMBER(HL22),HL22,IF(ISNUMBER(FP22),FP22,&quot;&quot;))</f><v>6.65</v></c><c r="JI22" s="38" t="n"><f aca="false">IF(ISNUMBER(HM22),HM22,IF(ISNUMBER(FQ22),FQ22,&quot;&quot;))</f><v>6.6</v></c><c r="JJ22" s="38" t="n"><f aca="false">IF(ISNUMBER(HN22),HN22,IF(ISNUMBER(FR22),FR22,&quot;&quot;))</f><v>6.75</v></c><c r="JK22" s="38" t="n"><f aca="false">IF(ISNUMBER(HO22),HO22,IF(ISNUMBER(FS22),FS22,&quot;&quot;))</f><v>7.06</v></c><c r="JL22" s="38" t="n"><f aca="false">IF(ISNUMBER(HP22),HP22,IF(ISNUMBER(FT22),FT22,&quot;&quot;))</f><v>7.61</v></c><c r="JM22" s="38" t="n"><f aca="false">IF(ISNUMBER(HQ22),HQ22,IF(ISNUMBER(FU22),FU22,&quot;&quot;))</f><v>0</v></c><c r="JN22" s="51" t="n"><f aca="false">IF(ISNUMBER(HR22),HR22,IF(ISNUMBER(FV22),FV22,&quot;&quot;))</f><v>0</v></c><c r="JO22" s="59" t="n"><f aca="false">IF(ISNUMBER(HS22),HS22,IF(ISNUMBER(FW22),FW22,&quot;&quot;))</f><v>1.2</v></c><c r="JP22" s="59" t="n"><f aca="false">IF(ISNUMBER(HT22),HT22,IF(ISNUMBER(FX22),FX22,&quot;&quot;))</f><v>41.3</v></c><c r="JQ22" s="59" t="n"><f aca="false">IF(ISNUMBER(HU22),HU22,IF(ISNUMBER(FY22),FY22,&quot;&quot;))</f><v>42.1</v></c><c r="JR22" s="59" t="n"><f aca="false">IF(ISNUMBER(HV22),HV22,IF(ISNUMBER(FZ22),FZ22,&quot;&quot;))</f><v>41.7</v></c><c r="JS22" s="59" t="n"><f aca="false">IF(ISNUMBER(HW22),HW22,IF(ISNUMBER(GA22),GA22,&quot;&quot;))</f><v>11.7</v></c><c r="JT22" s="59" t="n"><f aca="false">IF(ISNUMBER(HX22),HX22,IF(ISNUMBER(GB22),GB22,&quot;&quot;))</f><v>0.9</v></c><c r="JU22" s="59" t="n"><f aca="false">IF(ISNUMBER(HY22),HY22,IF(ISNUMBER(GC22),GC22,&quot;&quot;))</f><v>-5.7</v></c><c r="JV22" s="59" t="n"><f aca="false">IF(ISNUMBER(HZ22),HZ22,IF(ISNUMBER(GD22),GD22,&quot;&quot;))</f><v>-6.1</v></c><c r="JW22" s="59" t="n"><f aca="false">IF(ISNUMBER(IA22),IA22,IF(ISNUMBER(GE22),GE22,&quot;&quot;))</f><v>-5.9</v></c><c r="JX22" s="59" t="n"><f aca="false">IF(ISNUMBER(IB22),IB22,IF(ISNUMBER(GF22),GF22,&quot;&quot;))</f><v>175.3</v></c><c r="JY22" s="59" t="n"><f aca="false">IF(ISNUMBER(IC22),IC22,IF(ISNUMBER(GG22),GG22,&quot;&quot;))</f><v>0.4</v></c><c r="JZ22" s="59" t="n"><f aca="false">IF(ISNUMBER(ID22),ID22,IF(ISNUMBER(GH22),GH22,&quot;&quot;))</f><v>4</v></c><c r="KA22" s="59" t="n"><f aca="false">IF(ISNUMBER(IE22),IE22,IF(ISNUMBER(GI22),GI22,&quot;&quot;))</f><v>11.7</v></c><c r="KB22" s="59" t="n"><f aca="false">IF(ISNUMBER(IF22),IF22,IF(ISNUMBER(GJ22),GJ22,&quot;&quot;))</f><v>24.7</v></c><c r="KC22" s="59" t="n"><f aca="false">IF(ISNUMBER(IG22),IG22,IF(ISNUMBER(GK22),GK22,&quot;&quot;))</f><v>57.5</v></c><c r="KD22" s="61" t="n"><f aca="false">IF(ISNUMBER(IH22),IH22,IF(ISNUMBER(GL22),GL22,&quot;&quot;))</f><v>21</v></c><c r="KE22" s="52" t="n"><f aca="false">IF(AND(ISNUMBER(II22),ISNUMBER(CU22)),II22-CU22,&quot;&quot;)</f><v>-0.0899999999999999</v></c><c r="KF22" s="38" t="n"><f aca="false">IF(AND(ISNUMBER(IJ22),ISNUMBER(CV22)),IJ22-CV22,&quot;&quot;)</f><v>-0.23</v></c><c r="KG22" s="38" t="n"><f aca="false">IF(AND(ISNUMBER(IK22),ISNUMBER(CW22)),IK22-CW22,&quot;&quot;)</f><v>8.80000000000001</v></c><c r="KH22" s="38" t="n"><f aca="false">IF(AND(ISNUMBER(IL22),ISNUMBER(CX22)),IL22-CX22,&quot;&quot;)</f><v>-0.7</v></c><c r="KI22" s="38" t="n"><f aca="false">IF(AND(ISNUMBER(IM22),ISNUMBER(CY22)),IM22-CY22,&quot;&quot;)</f><v>0.7</v></c><c r="KJ22" s="38" t="n"><f aca="false">IF(AND(ISNUMBER(IN22),ISNUMBER(CZ22)),IN22-CZ22,&quot;&quot;)</f><v>0.23</v></c><c r="KK22" s="38" t="n"><f aca="false">IF(AND(ISNUMBER(IO22),ISNUMBER(DA22)),IO22-DA22,&quot;&quot;)</f><v>-3.84</v></c><c r="KL22" s="38" t="n"><f aca="false">IF(AND(ISNUMBER(IP22),ISNUMBER(DB22)),IP22-DB22,&quot;&quot;)</f><v>-3.88</v></c><c r="KM22" s="38" t="n"><f aca="false">IF(AND(ISNUMBER(IQ22),ISNUMBER(DC22)),IQ22-DC22,&quot;&quot;)</f><v>-40</v></c><c r="KN22" s="38" t="n"><f aca="false">IF(AND(ISNUMBER(IR22),ISNUMBER(DD22)),IR22-DD22,&quot;&quot;)</f><v>-37</v></c><c r="KO22" s="38" t="n"><f aca="false">IF(AND(ISNUMBER(IS22),ISNUMBER(DE22)),IS22-DE22,&quot;&quot;)</f><v>-9</v></c><c r="KP22" s="38" t="n"><f aca="false">IF(AND(ISNUMBER(IT22),ISNUMBER(DF22)),IT22-DF22,&quot;&quot;)</f><v>-31</v></c><c r="KQ22" s="38" t="n"><f aca="false">IF(AND(ISNUMBER(IU22),ISNUMBER(DG22)),IU22-DG22,&quot;&quot;)</f><v>-33</v></c><c r="KR22" s="38" t="n"><f aca="false">IF(AND(ISNUMBER(IV22),ISNUMBER(DH22)),IV22-DH22,&quot;&quot;)</f><v>-7</v></c><c r="KS22" s="38" t="n"><f aca="false">IF(AND(ISNUMBER(IW22),ISNUMBER(DI22)),IW22-DI22,&quot;&quot;)</f><v>-41</v></c><c r="KT22" s="38" t="n"><f aca="false">IF(AND(ISNUMBER(IX22),ISNUMBER(DJ22)),IX22-DJ22,&quot;&quot;)</f><v>-0.53</v></c><c r="KU22" s="38" t="n"><f aca="false">IF(AND(ISNUMBER(IY22),ISNUMBER(DK22)),IY22-DK22,&quot;&quot;)</f><v>-0.23</v></c><c r="KV22" s="38" t="n"><f aca="false">IF(AND(ISNUMBER(IZ22),ISNUMBER(DL22)),IZ22-DL22,&quot;&quot;)</f><v>-0.24</v></c><c r="KW22" s="38" t="n"><f aca="false">IF(AND(ISNUMBER(JA22),ISNUMBER(DM22)),JA22-DM22,&quot;&quot;)</f><v>-0.0200000000000013</v></c><c r="KX22" s="38" t="n"><f aca="false">IF(AND(ISNUMBER(JB22),ISNUMBER(DN22)),JB22-DN22,&quot;&quot;)</f><v>0.0999999999999996</v></c><c r="KY22" s="38" t="n"><f aca="false">IF(AND(ISNUMBER(JC22),ISNUMBER(DO22)),JC22-DO22,&quot;&quot;)</f><v>0.0699999999999985</v></c><c r="KZ22" s="38" t="n"><f aca="false">IF(AND(ISNUMBER(JD22),ISNUMBER(DP22)),JD22-DP22,&quot;&quot;)</f><v>0.109999999999999</v></c><c r="LA22" s="38" t="n"><f aca="false">IF(AND(ISNUMBER(JE22),ISNUMBER(DQ22)),JE22-DQ22,&quot;&quot;)</f><v>-0.0199999999999996</v></c><c r="LB22" s="38" t="n"><f aca="false">IF(AND(ISNUMBER(JF22),ISNUMBER(DR22)),JF22-DR22,&quot;&quot;)</f><v>0</v></c><c r="LC22" s="38" t="n"><f aca="false">IF(AND(ISNUMBER(JG22),ISNUMBER(DS22)),JG22-DS22,&quot;&quot;)</f><v>-0.2</v></c><c r="LD22" s="38" t="n"><f aca="false">IF(AND(ISNUMBER(JH22),ISNUMBER(DT22)),JH22-DT22,&quot;&quot;)</f><v>-0.04</v></c><c r="LE22" s="38" t="n"><f aca="false">IF(AND(ISNUMBER(JI22),ISNUMBER(DU22)),JI22-DU22,&quot;&quot;)</f><v>-0.17</v></c><c r="LF22" s="38" t="n"><f aca="false">IF(AND(ISNUMBER(JJ22),ISNUMBER(DV22)),JJ22-DV22,&quot;&quot;)</f><v>-0.26</v></c><c r="LG22" s="38" t="n"><f aca="false">IF(AND(ISNUMBER(JK22),ISNUMBER(DW22)),JK22-DW22,&quot;&quot;)</f><v>-0.260000000000001</v></c><c r="LH22" s="38" t="n"><f aca="false">IF(AND(ISNUMBER(JL22),ISNUMBER(DX22)),JL22-DX22,&quot;&quot;)</f><v>0.04</v></c><c r="LI22" s="38" t="n"><f aca="false">IF(AND(ISNUMBER(JM22),ISNUMBER(DY22)),JM22-DY22,&quot;&quot;)</f><v>-7.87</v></c><c r="LJ22" s="38" t="n"><f aca="false">IF(AND(ISNUMBER(JN22),ISNUMBER(DZ22)),JN22-DZ22,&quot;&quot;)</f><v>0</v></c><c r="LK22" s="38" t="n"><f aca="false">IF(AND(ISNUMBER(JO22),ISNUMBER(EA22)),JO22-EA22,&quot;&quot;)</f><v>-0.2</v></c><c r="LL22" s="38" t="n"><f aca="false">IF(AND(ISNUMBER(JP22),ISNUMBER(EB22)),JP22-EB22,&quot;&quot;)</f><v>0.0999999999999943</v></c><c r="LM22" s="38" t="n"><f aca="false">IF(AND(ISNUMBER(JQ22),ISNUMBER(EC22)),JQ22-EC22,&quot;&quot;)</f><v>0.100000000000001</v></c><c r="LN22" s="38" t="n"><f aca="false">IF(AND(ISNUMBER(JR22),ISNUMBER(ED22)),JR22-ED22,&quot;&quot;)</f><v>0.100000000000001</v></c><c r="LO22" s="38" t="n"><f aca="false">IF(AND(ISNUMBER(JS22),ISNUMBER(EE22)),JS22-EE22,&quot;&quot;)</f><v>-153.1</v></c><c r="LP22" s="38" t="n"><f aca="false">IF(AND(ISNUMBER(JT22),ISNUMBER(EF22)),JT22-EF22,&quot;&quot;)</f><v>0</v></c><c r="LQ22" s="38" t="n"><f aca="false">IF(AND(ISNUMBER(JU22),ISNUMBER(EG22)),JU22-EG22,&quot;&quot;)</f><v>-0.3</v></c><c r="LR22" s="38" t="n"><f aca="false">IF(AND(ISNUMBER(JV22),ISNUMBER(EH22)),JV22-EH22,&quot;&quot;)</f><v>-0.3</v></c><c r="LS22" s="38" t="n"><f aca="false">IF(AND(ISNUMBER(JW22),ISNUMBER(EI22)),JW22-EI22,&quot;&quot;)</f><v>-0.300000000000001</v></c><c r="LT22" s="38" t="n"><f aca="false">IF(AND(ISNUMBER(JX22),ISNUMBER(EJ22)),JX22-EJ22,&quot;&quot;)</f><v>78.1</v></c><c r="LU22" s="38" t="n"><f aca="false">IF(AND(ISNUMBER(JY22),ISNUMBER(EK22)),JY22-EK22,&quot;&quot;)</f><v>0</v></c><c r="LV22" s="38" t="n"><f aca="false">IF(AND(ISNUMBER(JZ22),ISNUMBER(EL22)),JZ22-EL22,&quot;&quot;)</f><v>-0.8</v></c><c r="LW22" s="38" t="n"><f aca="false">IF(AND(ISNUMBER(KA22),ISNUMBER(EM22)),KA22-EM22,&quot;&quot;)</f><v>-2</v></c><c r="LX22" s="38" t="n"><f aca="false">IF(AND(ISNUMBER(KB22),ISNUMBER(EN22)),KB22-EN22,&quot;&quot;)</f><v>-3.5</v></c><c r="LY22" s="38" t="n"><f aca="false">IF(AND(ISNUMBER(KC22),ISNUMBER(EO22)),KC22-EO22,&quot;&quot;)</f><v>-5</v></c><c r="LZ22" s="38" t="n"><f aca="false">IF(AND(ISNUMBER(KD22),ISNUMBER(EP22)),KD22-EP22,&quot;&quot;)</f><v>3</v></c><c r="MA22" s="38" t="str"><f aca="false">IF(AND(ISNUMBER(HT22),ISNUMBER(FX22)),HT22-FX22,&quot;&quot;)</f><v></v></c><c r="MB22" s="38" t="str"><f aca="false">IF(AND(ISNUMBER(HU22),ISNUMBER(FY22)),HU22-FY22,&quot;&quot;)</f><v></v></c><c r="MC22" s="38" t="str"><f aca="false">IF(AND(ISNUMBER(HY22),ISNUMBER(GC22)),HY22-GC22,&quot;&quot;)</f><v></v></c><c r="MD22" s="38" t="n"><f aca="false">HZ22-GD22</f><v>6.1</v></c></row><row collapsed="false" customFormat="false" customHeight="true" hidden="false" ht="26.25" outlineLevel="0" r="23"><c r="A23" s="35" t="n"><v>41367</v></c><c r="B23" s="36" t="s"><v>380</v></c><c r="C23" s="36" t="s"><v>381</v></c><c r="D23" s="37" t="s"><v>339</v></c><c r="E23" s="38" t="n"><v>67</v></c><c r="F23" s="39" t="n"><v>16661</v></c><c r="G23" s="38" t="s"><v>340</v></c><c r="H23" s="38" t="s"><v>333</v></c><c r="I23" s="38" t="n"><v>1828136</v></c><c r="J23" s="38" t="s"><v>364</v></c><c r="P23" s="42" t="n"><v>-0.5</v></c><c r="Q23" s="38" t="n"><v>-0.59</v></c><c r="R23" s="38" t="s"><v>334</v></c><c r="S23" s="44" t="n"><v>41365</v></c><c r="T23" s="45" t="n"><v>-1</v></c><c r="U23" s="45" t="n"><v>1.5</v></c><c r="V23" s="38" t="n"><v>23</v></c><c r="W23" s="38" t="n"><v>60</v></c><c r="X23" s="38" t="n"><v>16</v></c><c r="Y23" s="38" t="n"><v>647</v></c><c r="Z23" s="38" t="n"><v>22.95</v></c><c r="AC23" s="38" t="n"><v>2.67</v></c><c r="AD23" s="38" t="n"><v>44.12</v></c><c r="AE23" s="38" t="n"><v>150</v></c><c r="AF23" s="38" t="n"><v>46.75</v></c><c r="AG23" s="38" t="n"><v>60</v></c><c r="AH23" s="38" t="n"><v>2</v></c><c r="AI23" s="38" t="n"><f aca="false">IF(AND(ISNUMBER(SK),SK&gt;0),1,0)</f><v>1</v></c><c r="AJ23" s="34"/><c r="AK23" s="46" t="n"><v>41562</v></c><c r="AL23" s="47"/><c r="AM23" s="45" t="n"><v>-1.25</v></c><c r="AN23" s="45" t="n"><v>1</v></c><c r="AO23" s="38" t="n"><v>30</v></c><c r="AP23" s="38" t="n"><v>30</v></c><c r="AQ23" s="38" t="n"><v>20</v></c><c r="AR23" s="38" t="n"><v>530</v></c><c r="AS23" s="38" t="n"><v>2288</v></c><c r="AT23" s="38" t="n"><v>23.05</v></c><c r="AU23" s="38" t="n"><v>2.99</v></c><c r="AV23" s="38" t="n"><v>43.77</v></c><c r="AW23" s="38" t="n"><v>126</v></c><c r="AX23" s="38" t="n"><v>45.73</v></c><c r="AY23" s="38" t="n"><v>36</v></c><c r="AZ23" s="38" t="n"><f aca="false">IF(ISNUMBER(AM23),AM23+0.5*AN23,&quot;&quot;)</f><v>-0.75</v></c><c r="BA23" s="38" t="n"><f aca="false">IF(ISNUMBER(AZ23),IF(ISNUMBER(Q23),AZ23-Q23,&quot;MISSING&quot;),&quot;&quot;)</f><v>-0.16</v></c><c r="BB23" s="38" t="n"><f aca="false">IF(AND(ISNUMBER(AR23),ISNUMBER(Y23)),AR23-Y23,IF(ISNUMBER(AR23),&quot;MISSING&quot;,&quot;&quot;))</f><v>-117</v></c><c r="BC23" s="63" t="n"><v>41758</v></c><c r="BD23" s="64"/><c r="BR23" s="38" t="str"><f aca="false">IF(ISNUMBER(BE23),BE23+0.5*BF23,&quot;&quot;)</f><v></v></c><c r="BS23" s="38" t="str"><f aca="false">IF(ISNUMBER(BR23),IF(ISNUMBER($Q23),BR23-$Q23,&quot;MISSING&quot;),&quot;&quot;)</f><v></v></c><c r="BT23" s="38" t="str"><f aca="false">IF(AND(ISNUMBER(BJ23),ISNUMBER($Y23)),BJ23-$Y23,IF(ISNUMBER(BJ23),&quot;MISSING&quot;,&quot;&quot;))</f><v></v></c><c r="BU23" s="38" t="n"><f aca="false">IF(AND(ISBLANK($AM23),ISBLANK($BE23)),0,1)</f><v>1</v></c><c r="BV23" s="38" t="n"><f aca="false">IF(AND(ISNUMBER($AM23),ISNUMBER($BE23)),1,0)</f><v>0</v></c><c r="BW23" s="38" t="str"><f aca="false">IF(BV23,SE_PREOP,&quot;&quot;)</f><v></v></c><c r="BX23" s="38" t="str"><f aca="false">IF(FU_6_AND_12,SE_6,&quot;&quot;)</f><v></v></c><c r="BY23" s="38" t="str"><f aca="false">IF(FU_6_AND_12,SE_12,&quot;&quot;)</f><v></v></c><c r="BZ23" s="49" t="n"><f aca="false">IF(AND(ISNUMBER(BC23),ISNUMBER(BE23)),BC23-A23,IF(ISNUMBER(AK23),AK23-A23,0))</f><v>195</v></c><c r="CA23" s="50" t="n"><f aca="false">IF(BZ23&gt;0,BZ23/30,&quot;&quot;)</f><v>6.5</v></c><c r="CB23" s="38" t="str"><f aca="false">IF(AND(ISNUMBER(AZ23),ISNUMBER(BR23)),(BR23-AZ23),&quot;&quot;)</f><v></v></c><c r="CC23" s="38" t="n"><f aca="false">IF(AND(ISNUMBER(AX23), ISNUMBER(AD23)), AVERAGE(AX23,AV23)-AVERAGE(AD23,AF23),&quot;&quot;)</f><v>-0.685000000000002</v></c><c r="CD23" s="38" t="str"><f aca="false">IF(AND(ISNUMBER(BN23), ISNUMBER(AD23)), AVERAGE(BN23,BP23)-AVERAGE(AD23,AF23),&quot;&quot;)</f><v></v></c><c r="CE23" s="38" t="n"><f aca="false">IF(ISNUMBER(CD23),CD23,IF(ISNUMBER(CC23),CC23,&quot;&quot;))</f><v>-0.685000000000002</v></c><c r="CF23" s="38" t="n"><f aca="false">IF(AND(ISNUMBER(SPH_PREOP),ISNUMBER(SE_LAST_)),SPH_PREOP+CYL_PREOP/2,&quot;&quot;)</f><v>-0.25</v></c><c r="CG23" s="38" t="n"><f aca="false">IF(ISNUMBER(SE_12),SE_12,IF(ISNUMBER(SE_6),SE_6,&quot;&quot;))</f><v>-0.75</v></c><c r="CH23" s="51" t="n"><f aca="false">IF(AND(ISNUMBER(SE_LAST_),ISNUMBER(REF_TARGET)),SE_LAST_-REF_TARGET,&quot;&quot;)</f><v>-0.16</v></c><c r="CI23" s="52" t="n"><f aca="false">IF(ISNUMBER(Y23),IF(ISNUMBER(BJ23),BJ23-Y23,IF(ISNUMBER(AR23),AR23-Y23,&quot;&quot;)),&quot;&quot;)</f><v>-117</v></c><c r="CJ23" s="38" t="n"><f aca="false">IF(ISNUMBER(Z23),IF(ISNUMBER(AT23),AT23-Z23,IF(ISNUMBER(BL23),BL23-Z23,&quot;&quot;)),&quot;&quot;)</f><v>0.100000000000001</v></c><c r="CK23" s="53" t="n"><f aca="false">IF(ISNUMBER(LAST_SE_ERROR),REF_TARGET,&quot;&quot;)</f><v>-0.59</v></c><c r="CL23" s="53" t="n"><f aca="false">IF(AND(OR(ISNUMBER(BH23),ISNUMBER(AP23)),ISNUMBER(W23)),-LOG(20/W23)--LOG(20/IF(ISNUMBER(BH23),BH23,AP23)),&quot;&quot;)</f><v>0.301029995663981</v></c><c r="CM23" s="54" t="n"><f aca="false">IF(ISNUMBER(BF23),BF23,IF(ISNUMBER(AN23),AN23,&quot;&quot;))</f><v>1</v></c><c r="CN23" s="54" t="n"><f aca="false">IF(AND(ISNUMBER(CM23),ISNUMBER(U23)),CM23-U23,&quot;&quot;)</f><v>-0.5</v></c><c r="CO23" s="55" t="n"><f aca="false">IF(ISNUMBER(BCVA_12),BCVA_12,IF(ISNUMBER(BCVA_6),BCVA_6,&quot;&quot;))</f><v>30</v></c><c r="CP23" s="55" t="n"><f aca="false">IF(ISNUMBER(CO23),PREOP_BCVA,&quot;&quot;)</f><v>60</v></c><c r="CQ23" s="56" t="n"><f aca="false">IF(AND(REF_TARGET&lt;=0,REF_TARGET&gt;-1),IF(ISNUMBER(UDVA_12),UDVA_12,IF(ISNUMBER(UDVA_6),UDVA_6,&quot;&quot;)),&quot;&quot;)</f><v>0</v></c><c r="CR23" s="53" t="n"><f aca="false">IF(ISNUMBER(PREOP_PENTACAM_RV),IF(ISNUMBER(SPH_6),IF(ISNUMBER($EQ23),0,1),&quot;&quot;),&quot;&quot;)</f><v>0</v></c><c r="CS23" s="53" t="str"><f aca="false">IF(ISNUMBER(PREOP_PENTACAM_RV),IF(ISNUMBER(SPH_12),IF(ISNUMBER($GM23),0,1),&quot;&quot;),&quot;&quot;)</f><v></v></c><c r="CT23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23" s="0" t="n"><v>7.42</v></c><c r="CV23" s="38" t="n"><v>7.98</v></c><c r="CW23" s="38" t="n"><v>120.3</v></c><c r="CX23" s="38" t="n"><v>3.2</v></c><c r="CY23" s="38" t="n"><v>0.38</v></c><c r="CZ23" s="38" t="n"><v>0.55</v></c><c r="DA23" s="38" t="n"><v>2.26</v></c><c r="DB23" s="38" t="n"><v>2.92</v></c><c r="DC23" s="38" t="n"><v>660</v></c><c r="DD23" s="38" t="n"><v>660</v></c><c r="DE23" s="38" t="n"><v>736</v></c><c r="DF23" s="38" t="n"><v>707</v></c><c r="DG23" s="38" t="n"><v>731</v></c><c r="DH23" s="38" t="n"><v>722</v></c><c r="DI23" s="38" t="n"><v>634</v></c><c r="DJ23" s="38" t="n"><v>-0.94</v></c><c r="DK23" s="38" t="n"><v>1.4</v></c><c r="DL23" s="38" t="n"><v>7.63</v></c><c r="DM23" s="38" t="n"><v>7.89</v></c><c r="DN23" s="38" t="n"><v>7.93</v></c><c r="DO23" s="38" t="n"><v>8.01</v></c><c r="DP23" s="38" t="n"><v>8.21</v></c><c r="DQ23" s="38" t="n"><v>8.23</v></c><c r="DR23" s="38" t="n"><v>0</v></c><c r="DS23" s="38" t="n"><v>0.7</v></c><c r="DT23" s="38" t="n"><v>7.02</v></c><c r="DU23" s="38" t="n"><v>6.51</v></c><c r="DV23" s="38" t="n"><v>6.44</v></c><c r="DW23" s="38" t="n"><v>6.73</v></c><c r="DX23" s="38" t="n"><v>6.77</v></c><c r="DY23" s="38" t="n"><v>0</v></c><c r="DZ23" s="38" t="n"><v>0</v></c><c r="EA23" s="58" t="n"><v>0.7</v></c><c r="EB23" s="59" t="n"><v>42.3</v></c><c r="EC23" s="59" t="n"><v>45.5</v></c><c r="ED23" s="59" t="n"><v>43.8</v></c><c r="EE23" s="59" t="n"><v>120.3</v></c><c r="EF23" s="59" t="n"><v>3.2</v></c><c r="EG23" s="59" t="n"><v>-5.4</v></c><c r="EH23" s="59" t="n"><v>-6.4</v></c><c r="EI23" s="59" t="n"><v>-5.9</v></c><c r="EJ23" s="59" t="n"><v>115.2</v></c><c r="EK23" s="59" t="n"><v>1</v></c><c r="EL23" s="59" t="n"><v>4.7</v></c><c r="EM23" s="59" t="n"><v>13.5</v></c><c r="EN23" s="59" t="n"><v>28.8</v></c><c r="EO23" s="59" t="n"><v>68.9</v></c><c r="EP23" s="60" t="n"><v>54</v></c><c r="EQ23" s="52" t="n"><v>7.72</v></c><c r="ER23" s="38" t="n"><v>7.38</v></c><c r="ES23" s="38" t="n"><v>141.5</v></c><c r="ET23" s="38" t="n"><v>-2</v></c><c r="EU23" s="38" t="n"><v>0.73</v></c><c r="EV23" s="38" t="n"><v>0.75</v></c><c r="EW23" s="38" t="n"><v>4.36</v></c><c r="EX23" s="38" t="n"><v>4.87</v></c><c r="EY23" s="38" t="n"><v>506</v></c><c r="EZ23" s="38" t="n"><v>494</v></c><c r="FA23" s="38" t="n"><v>667</v></c><c r="FB23" s="38" t="n"><v>589</v></c><c r="FC23" s="38" t="n"><v>618</v></c><c r="FD23" s="38" t="n"><v>606</v></c><c r="FE23" s="38" t="n"><v>462</v></c><c r="FF23" s="38" t="n"><v>-0.93</v></c><c r="FG23" s="38" t="n"><v>-1.33</v></c><c r="FH23" s="38" t="n"><v>7.52</v></c><c r="FI23" s="38" t="n"><v>7.69</v></c><c r="FJ23" s="38" t="n"><v>7.82</v></c><c r="FK23" s="38" t="n"><v>8.02</v></c><c r="FL23" s="38" t="n"><v>8.4</v></c><c r="FM23" s="38" t="n"><v>8.61</v></c><c r="FN23" s="38" t="n"><v>0</v></c><c r="FO23" s="38" t="n"><v>1.3</v></c><c r="FP23" s="38" t="n"><v>6.13</v></c><c r="FQ23" s="38" t="n"><v>5.99</v></c><c r="FR23" s="38" t="n"><v>6.09</v></c><c r="FS23" s="38" t="n"><v>6.37</v></c><c r="FT23" s="38" t="n"><v>6.63</v></c><c r="FU23" s="38" t="n"><v>0</v></c><c r="FV23" s="38" t="n"><v>0</v></c><c r="FW23" s="58" t="n"><v>1.3</v></c><c r="FX23" s="59" t="n"><v>43.7</v></c><c r="FY23" s="59" t="n"><v>45.7</v></c><c r="FZ23" s="59" t="n"><v>44.7</v></c><c r="GA23" s="59" t="n"><v>141.5</v></c><c r="GB23" s="59" t="n"><v>2</v></c><c r="GC23" s="59" t="n"><v>-6.5</v></c><c r="GD23" s="59" t="n"><v>-6.7</v></c><c r="GE23" s="59" t="n"><v>-6.6</v></c><c r="GF23" s="59" t="n"><v>29.9</v></c><c r="GG23" s="59" t="n"><v>0.1</v></c><c r="GH23" s="59" t="n"><v>3.7</v></c><c r="GI23" s="59" t="n"><v>10.9</v></c><c r="GJ23" s="59" t="n"><v>24.2</v></c><c r="GK23" s="59" t="n"><v>62.1</v></c><c r="GL23" s="61" t="n"><v>37</v></c><c r="II23" s="52" t="n"><f aca="false">IF(ISNUMBER(GM23),GM23,IF(ISNUMBER(EQ23),EQ23,&quot;&quot;))</f><v>7.72</v></c><c r="IJ23" s="38" t="n"><f aca="false">IF(ISNUMBER(GN23),GN23,IF(ISNUMBER(ER23),ER23,&quot;&quot;))</f><v>7.38</v></c><c r="IK23" s="38" t="n"><f aca="false">IF(ISNUMBER(GO23),GO23,IF(ISNUMBER(ES23),ES23,&quot;&quot;))</f><v>141.5</v></c><c r="IL23" s="38" t="n"><f aca="false">IF(ISNUMBER(GP23),GP23,IF(ISNUMBER(ET23),ET23,&quot;&quot;))</f><v>-2</v></c><c r="IM23" s="38" t="n"><f aca="false">IF(ISNUMBER(GQ23),GQ23,IF(ISNUMBER(EU23),EU23,&quot;&quot;))</f><v>0.73</v></c><c r="IN23" s="38" t="n"><f aca="false">IF(ISNUMBER(GR23),GR23,IF(ISNUMBER(EV23),EV23,&quot;&quot;))</f><v>0.75</v></c><c r="IO23" s="38" t="n"><f aca="false">IF(ISNUMBER(GS23),GS23,IF(ISNUMBER(EW23),EW23,&quot;&quot;))</f><v>4.36</v></c><c r="IP23" s="38" t="n"><f aca="false">IF(ISNUMBER(GT23),GT23,IF(ISNUMBER(EX23),EX23,&quot;&quot;))</f><v>4.87</v></c><c r="IQ23" s="38" t="n"><f aca="false">IF(ISNUMBER(GU23),GU23,IF(ISNUMBER(EY23),EY23,&quot;&quot;))</f><v>506</v></c><c r="IR23" s="38" t="n"><f aca="false">IF(ISNUMBER(GV23),GV23,IF(ISNUMBER(EZ23),EZ23,&quot;&quot;))</f><v>494</v></c><c r="IS23" s="38" t="n"><f aca="false">IF(ISNUMBER(GW23),GW23,IF(ISNUMBER(FA23),FA23,&quot;&quot;))</f><v>667</v></c><c r="IT23" s="38" t="n"><f aca="false">IF(ISNUMBER(GX23),GX23,IF(ISNUMBER(FB23),FB23,&quot;&quot;))</f><v>589</v></c><c r="IU23" s="38" t="n"><f aca="false">IF(ISNUMBER(GY23),GY23,IF(ISNUMBER(FC23),FC23,&quot;&quot;))</f><v>618</v></c><c r="IV23" s="38" t="n"><f aca="false">IF(ISNUMBER(GZ23),GZ23,IF(ISNUMBER(FD23),FD23,&quot;&quot;))</f><v>606</v></c><c r="IW23" s="38" t="n"><f aca="false">IF(ISNUMBER(HA23),HA23,IF(ISNUMBER(FE23),FE23,&quot;&quot;))</f><v>462</v></c><c r="IX23" s="38" t="n"><f aca="false">IF(ISNUMBER(HB23),HB23,IF(ISNUMBER(FF23),FF23,&quot;&quot;))</f><v>-0.93</v></c><c r="IY23" s="38" t="n"><f aca="false">IF(ISNUMBER(HC23),HC23,IF(ISNUMBER(FG23),FG23,&quot;&quot;))</f><v>-1.33</v></c><c r="IZ23" s="38" t="n"><f aca="false">IF(ISNUMBER(HD23),HD23,IF(ISNUMBER(FH23),FH23,&quot;&quot;))</f><v>7.52</v></c><c r="JA23" s="38" t="n"><f aca="false">IF(ISNUMBER(HE23),HE23,IF(ISNUMBER(FI23),FI23,&quot;&quot;))</f><v>7.69</v></c><c r="JB23" s="38" t="n"><f aca="false">IF(ISNUMBER(HF23),HF23,IF(ISNUMBER(FJ23),FJ23,&quot;&quot;))</f><v>7.82</v></c><c r="JC23" s="38" t="n"><f aca="false">IF(ISNUMBER(HG23),HG23,IF(ISNUMBER(FK23),FK23,&quot;&quot;))</f><v>8.02</v></c><c r="JD23" s="38" t="n"><f aca="false">IF(ISNUMBER(HH23),HH23,IF(ISNUMBER(FL23),FL23,&quot;&quot;))</f><v>8.4</v></c><c r="JE23" s="38" t="n"><f aca="false">IF(ISNUMBER(HI23),HI23,IF(ISNUMBER(FM23),FM23,&quot;&quot;))</f><v>8.61</v></c><c r="JF23" s="38" t="n"><f aca="false">IF(ISNUMBER(HJ23),HJ23,IF(ISNUMBER(FN23),FN23,&quot;&quot;))</f><v>0</v></c><c r="JG23" s="38" t="n"><f aca="false">IF(ISNUMBER(HK23),HK23,IF(ISNUMBER(FO23),FO23,&quot;&quot;))</f><v>1.3</v></c><c r="JH23" s="38" t="n"><f aca="false">IF(ISNUMBER(HL23),HL23,IF(ISNUMBER(FP23),FP23,&quot;&quot;))</f><v>6.13</v></c><c r="JI23" s="38" t="n"><f aca="false">IF(ISNUMBER(HM23),HM23,IF(ISNUMBER(FQ23),FQ23,&quot;&quot;))</f><v>5.99</v></c><c r="JJ23" s="38" t="n"><f aca="false">IF(ISNUMBER(HN23),HN23,IF(ISNUMBER(FR23),FR23,&quot;&quot;))</f><v>6.09</v></c><c r="JK23" s="38" t="n"><f aca="false">IF(ISNUMBER(HO23),HO23,IF(ISNUMBER(FS23),FS23,&quot;&quot;))</f><v>6.37</v></c><c r="JL23" s="38" t="n"><f aca="false">IF(ISNUMBER(HP23),HP23,IF(ISNUMBER(FT23),FT23,&quot;&quot;))</f><v>6.63</v></c><c r="JM23" s="38" t="n"><f aca="false">IF(ISNUMBER(HQ23),HQ23,IF(ISNUMBER(FU23),FU23,&quot;&quot;))</f><v>0</v></c><c r="JN23" s="51" t="n"><f aca="false">IF(ISNUMBER(HR23),HR23,IF(ISNUMBER(FV23),FV23,&quot;&quot;))</f><v>0</v></c><c r="JO23" s="59" t="n"><f aca="false">IF(ISNUMBER(HS23),HS23,IF(ISNUMBER(FW23),FW23,&quot;&quot;))</f><v>1.3</v></c><c r="JP23" s="59" t="n"><f aca="false">IF(ISNUMBER(HT23),HT23,IF(ISNUMBER(FX23),FX23,&quot;&quot;))</f><v>43.7</v></c><c r="JQ23" s="59" t="n"><f aca="false">IF(ISNUMBER(HU23),HU23,IF(ISNUMBER(FY23),FY23,&quot;&quot;))</f><v>45.7</v></c><c r="JR23" s="59" t="n"><f aca="false">IF(ISNUMBER(HV23),HV23,IF(ISNUMBER(FZ23),FZ23,&quot;&quot;))</f><v>44.7</v></c><c r="JS23" s="59" t="n"><f aca="false">IF(ISNUMBER(HW23),HW23,IF(ISNUMBER(GA23),GA23,&quot;&quot;))</f><v>141.5</v></c><c r="JT23" s="59" t="n"><f aca="false">IF(ISNUMBER(HX23),HX23,IF(ISNUMBER(GB23),GB23,&quot;&quot;))</f><v>2</v></c><c r="JU23" s="59" t="n"><f aca="false">IF(ISNUMBER(HY23),HY23,IF(ISNUMBER(GC23),GC23,&quot;&quot;))</f><v>-6.5</v></c><c r="JV23" s="59" t="n"><f aca="false">IF(ISNUMBER(HZ23),HZ23,IF(ISNUMBER(GD23),GD23,&quot;&quot;))</f><v>-6.7</v></c><c r="JW23" s="59" t="n"><f aca="false">IF(ISNUMBER(IA23),IA23,IF(ISNUMBER(GE23),GE23,&quot;&quot;))</f><v>-6.6</v></c><c r="JX23" s="59" t="n"><f aca="false">IF(ISNUMBER(IB23),IB23,IF(ISNUMBER(GF23),GF23,&quot;&quot;))</f><v>29.9</v></c><c r="JY23" s="59" t="n"><f aca="false">IF(ISNUMBER(IC23),IC23,IF(ISNUMBER(GG23),GG23,&quot;&quot;))</f><v>0.1</v></c><c r="JZ23" s="59" t="n"><f aca="false">IF(ISNUMBER(ID23),ID23,IF(ISNUMBER(GH23),GH23,&quot;&quot;))</f><v>3.7</v></c><c r="KA23" s="59" t="n"><f aca="false">IF(ISNUMBER(IE23),IE23,IF(ISNUMBER(GI23),GI23,&quot;&quot;))</f><v>10.9</v></c><c r="KB23" s="59" t="n"><f aca="false">IF(ISNUMBER(IF23),IF23,IF(ISNUMBER(GJ23),GJ23,&quot;&quot;))</f><v>24.2</v></c><c r="KC23" s="59" t="n"><f aca="false">IF(ISNUMBER(IG23),IG23,IF(ISNUMBER(GK23),GK23,&quot;&quot;))</f><v>62.1</v></c><c r="KD23" s="61" t="n"><f aca="false">IF(ISNUMBER(IH23),IH23,IF(ISNUMBER(GL23),GL23,&quot;&quot;))</f><v>37</v></c><c r="KE23" s="52" t="n"><f aca="false">IF(AND(ISNUMBER(II23),ISNUMBER(CU23)),II23-CU23,&quot;&quot;)</f><v>0.3</v></c><c r="KF23" s="38" t="n"><f aca="false">IF(AND(ISNUMBER(IJ23),ISNUMBER(CV23)),IJ23-CV23,&quot;&quot;)</f><v>-0.600000000000001</v></c><c r="KG23" s="38" t="n"><f aca="false">IF(AND(ISNUMBER(IK23),ISNUMBER(CW23)),IK23-CW23,&quot;&quot;)</f><v>21.2</v></c><c r="KH23" s="38" t="n"><f aca="false">IF(AND(ISNUMBER(IL23),ISNUMBER(CX23)),IL23-CX23,&quot;&quot;)</f><v>-5.2</v></c><c r="KI23" s="38" t="n"><f aca="false">IF(AND(ISNUMBER(IM23),ISNUMBER(CY23)),IM23-CY23,&quot;&quot;)</f><v>0.35</v></c><c r="KJ23" s="38" t="n"><f aca="false">IF(AND(ISNUMBER(IN23),ISNUMBER(CZ23)),IN23-CZ23,&quot;&quot;)</f><v>0.2</v></c><c r="KK23" s="38" t="n"><f aca="false">IF(AND(ISNUMBER(IO23),ISNUMBER(DA23)),IO23-DA23,&quot;&quot;)</f><v>2.1</v></c><c r="KL23" s="38" t="n"><f aca="false">IF(AND(ISNUMBER(IP23),ISNUMBER(DB23)),IP23-DB23,&quot;&quot;)</f><v>1.95</v></c><c r="KM23" s="38" t="n"><f aca="false">IF(AND(ISNUMBER(IQ23),ISNUMBER(DC23)),IQ23-DC23,&quot;&quot;)</f><v>-154</v></c><c r="KN23" s="38" t="n"><f aca="false">IF(AND(ISNUMBER(IR23),ISNUMBER(DD23)),IR23-DD23,&quot;&quot;)</f><v>-166</v></c><c r="KO23" s="38" t="n"><f aca="false">IF(AND(ISNUMBER(IS23),ISNUMBER(DE23)),IS23-DE23,&quot;&quot;)</f><v>-69</v></c><c r="KP23" s="38" t="n"><f aca="false">IF(AND(ISNUMBER(IT23),ISNUMBER(DF23)),IT23-DF23,&quot;&quot;)</f><v>-118</v></c><c r="KQ23" s="38" t="n"><f aca="false">IF(AND(ISNUMBER(IU23),ISNUMBER(DG23)),IU23-DG23,&quot;&quot;)</f><v>-113</v></c><c r="KR23" s="38" t="n"><f aca="false">IF(AND(ISNUMBER(IV23),ISNUMBER(DH23)),IV23-DH23,&quot;&quot;)</f><v>-116</v></c><c r="KS23" s="38" t="n"><f aca="false">IF(AND(ISNUMBER(IW23),ISNUMBER(DI23)),IW23-DI23,&quot;&quot;)</f><v>-172</v></c><c r="KT23" s="38" t="n"><f aca="false">IF(AND(ISNUMBER(IX23),ISNUMBER(DJ23)),IX23-DJ23,&quot;&quot;)</f><v>0.01</v></c><c r="KU23" s="38" t="n"><f aca="false">IF(AND(ISNUMBER(IY23),ISNUMBER(DK23)),IY23-DK23,&quot;&quot;)</f><v>-2.73</v></c><c r="KV23" s="38" t="n"><f aca="false">IF(AND(ISNUMBER(IZ23),ISNUMBER(DL23)),IZ23-DL23,&quot;&quot;)</f><v>-0.11</v></c><c r="KW23" s="38" t="n"><f aca="false">IF(AND(ISNUMBER(JA23),ISNUMBER(DM23)),JA23-DM23,&quot;&quot;)</f><v>-0.199999999999999</v></c><c r="KX23" s="38" t="n"><f aca="false">IF(AND(ISNUMBER(JB23),ISNUMBER(DN23)),JB23-DN23,&quot;&quot;)</f><v>-0.109999999999999</v></c><c r="KY23" s="38" t="n"><f aca="false">IF(AND(ISNUMBER(JC23),ISNUMBER(DO23)),JC23-DO23,&quot;&quot;)</f><v>0.00999999999999979</v></c><c r="KZ23" s="38" t="n"><f aca="false">IF(AND(ISNUMBER(JD23),ISNUMBER(DP23)),JD23-DP23,&quot;&quot;)</f><v>0.19</v></c><c r="LA23" s="38" t="n"><f aca="false">IF(AND(ISNUMBER(JE23),ISNUMBER(DQ23)),JE23-DQ23,&quot;&quot;)</f><v>0.379999999999999</v></c><c r="LB23" s="38" t="n"><f aca="false">IF(AND(ISNUMBER(JF23),ISNUMBER(DR23)),JF23-DR23,&quot;&quot;)</f><v>0</v></c><c r="LC23" s="38" t="n"><f aca="false">IF(AND(ISNUMBER(JG23),ISNUMBER(DS23)),JG23-DS23,&quot;&quot;)</f><v>0.6</v></c><c r="LD23" s="38" t="n"><f aca="false">IF(AND(ISNUMBER(JH23),ISNUMBER(DT23)),JH23-DT23,&quot;&quot;)</f><v>-0.89</v></c><c r="LE23" s="38" t="n"><f aca="false">IF(AND(ISNUMBER(JI23),ISNUMBER(DU23)),JI23-DU23,&quot;&quot;)</f><v>-0.52</v></c><c r="LF23" s="38" t="n"><f aca="false">IF(AND(ISNUMBER(JJ23),ISNUMBER(DV23)),JJ23-DV23,&quot;&quot;)</f><v>-0.350000000000001</v></c><c r="LG23" s="38" t="n"><f aca="false">IF(AND(ISNUMBER(JK23),ISNUMBER(DW23)),JK23-DW23,&quot;&quot;)</f><v>-0.36</v></c><c r="LH23" s="38" t="n"><f aca="false">IF(AND(ISNUMBER(JL23),ISNUMBER(DX23)),JL23-DX23,&quot;&quot;)</f><v>-0.14</v></c><c r="LI23" s="38" t="n"><f aca="false">IF(AND(ISNUMBER(JM23),ISNUMBER(DY23)),JM23-DY23,&quot;&quot;)</f><v>0</v></c><c r="LJ23" s="38" t="n"><f aca="false">IF(AND(ISNUMBER(JN23),ISNUMBER(DZ23)),JN23-DZ23,&quot;&quot;)</f><v>0</v></c><c r="LK23" s="38" t="n"><f aca="false">IF(AND(ISNUMBER(JO23),ISNUMBER(EA23)),JO23-EA23,&quot;&quot;)</f><v>0.6</v></c><c r="LL23" s="38" t="n"><f aca="false">IF(AND(ISNUMBER(JP23),ISNUMBER(EB23)),JP23-EB23,&quot;&quot;)</f><v>1.40000000000001</v></c><c r="LM23" s="38" t="n"><f aca="false">IF(AND(ISNUMBER(JQ23),ISNUMBER(EC23)),JQ23-EC23,&quot;&quot;)</f><v>0.200000000000003</v></c><c r="LN23" s="38" t="n"><f aca="false">IF(AND(ISNUMBER(JR23),ISNUMBER(ED23)),JR23-ED23,&quot;&quot;)</f><v>0.900000000000006</v></c><c r="LO23" s="38" t="n"><f aca="false">IF(AND(ISNUMBER(JS23),ISNUMBER(EE23)),JS23-EE23,&quot;&quot;)</f><v>21.2</v></c><c r="LP23" s="38" t="n"><f aca="false">IF(AND(ISNUMBER(JT23),ISNUMBER(EF23)),JT23-EF23,&quot;&quot;)</f><v>-1.2</v></c><c r="LQ23" s="38" t="n"><f aca="false">IF(AND(ISNUMBER(JU23),ISNUMBER(EG23)),JU23-EG23,&quot;&quot;)</f><v>-1.1</v></c><c r="LR23" s="38" t="n"><f aca="false">IF(AND(ISNUMBER(JV23),ISNUMBER(EH23)),JV23-EH23,&quot;&quot;)</f><v>-0.3</v></c><c r="LS23" s="38" t="n"><f aca="false">IF(AND(ISNUMBER(JW23),ISNUMBER(EI23)),JW23-EI23,&quot;&quot;)</f><v>-0.699999999999999</v></c><c r="LT23" s="38" t="n"><f aca="false">IF(AND(ISNUMBER(JX23),ISNUMBER(EJ23)),JX23-EJ23,&quot;&quot;)</f><v>-85.3</v></c><c r="LU23" s="38" t="n"><f aca="false">IF(AND(ISNUMBER(JY23),ISNUMBER(EK23)),JY23-EK23,&quot;&quot;)</f><v>-0.9</v></c><c r="LV23" s="38" t="n"><f aca="false">IF(AND(ISNUMBER(JZ23),ISNUMBER(EL23)),JZ23-EL23,&quot;&quot;)</f><v>-1</v></c><c r="LW23" s="38" t="n"><f aca="false">IF(AND(ISNUMBER(KA23),ISNUMBER(EM23)),KA23-EM23,&quot;&quot;)</f><v>-2.6</v></c><c r="LX23" s="38" t="n"><f aca="false">IF(AND(ISNUMBER(KB23),ISNUMBER(EN23)),KB23-EN23,&quot;&quot;)</f><v>-4.6</v></c><c r="LY23" s="38" t="n"><f aca="false">IF(AND(ISNUMBER(KC23),ISNUMBER(EO23)),KC23-EO23,&quot;&quot;)</f><v>-6.8</v></c><c r="LZ23" s="38" t="n"><f aca="false">IF(AND(ISNUMBER(KD23),ISNUMBER(EP23)),KD23-EP23,&quot;&quot;)</f><v>-17</v></c><c r="MA23" s="38" t="str"><f aca="false">IF(AND(ISNUMBER(HT23),ISNUMBER(FX23)),HT23-FX23,&quot;&quot;)</f><v></v></c><c r="MB23" s="38" t="str"><f aca="false">IF(AND(ISNUMBER(HU23),ISNUMBER(FY23)),HU23-FY23,&quot;&quot;)</f><v></v></c><c r="MC23" s="38" t="str"><f aca="false">IF(AND(ISNUMBER(HY23),ISNUMBER(GC23)),HY23-GC23,&quot;&quot;)</f><v></v></c><c r="MD23" s="38" t="n"><f aca="false">HZ23-GD23</f><v>6.7</v></c></row><row collapsed="false" customFormat="false" customHeight="true" hidden="false" ht="26.25" outlineLevel="0" r="24"><c r="A24" s="35" t="n"><v>41367</v></c><c r="B24" s="36" t="s"><v>382</v></c><c r="C24" s="36" t="s"><v>383</v></c><c r="D24" s="37" t="s"><v>331</v></c><c r="E24" s="38" t="n"><v>76</v></c><c r="F24" s="39" t="n"><v>13459</v></c><c r="G24" s="38" t="s"><v>340</v></c><c r="H24" s="38" t="s"><v>358</v></c><c r="I24" s="38" t="n"><v>1832258</v></c><c r="J24" s="38" t="s"><v>364</v></c><c r="P24" s="42" t="n"><v>-0.5</v></c><c r="Q24" s="38" t="n"><v>-0.56</v></c><c r="R24" s="38" t="s"><v>334</v></c><c r="S24" s="44" t="n"><v>41353</v></c><c r="T24" s="45" t="n"><v>0.5</v></c><c r="U24" s="45" t="n"><v>3.5</v></c><c r="V24" s="38" t="n"><v>171</v></c><c r="W24" s="38" t="n"><v>30</v></c><c r="X24" s="38" t="n"><v>15</v></c><c r="Y24" s="38" t="n"><v>593</v></c><c r="Z24" s="38" t="n"><v>23.41</v></c><c r="AC24" s="38" t="n"><v>2.63</v></c><c r="AD24" s="38" t="n"><v>41.16</v></c><c r="AE24" s="38" t="n"><v>98</v></c><c r="AF24" s="38" t="n"><v>42.99</v></c><c r="AG24" s="38" t="n"><v>8</v></c><c r="AH24" s="38" t="n"><v>0</v></c><c r="AI24" s="38" t="n"><f aca="false">IF(AND(ISNUMBER(SK),SK&gt;0),1,0)</f><v>0</v></c><c r="AK24" s="39" t="n"><v>41541</v></c><c r="AL24" s="62" t="n"><v>25</v></c><c r="AM24" s="45" t="n"><v>-1</v></c><c r="AN24" s="45" t="n"><v>0.75</v></c><c r="AO24" s="38" t="n"><v>10</v></c><c r="AP24" s="38" t="n"><v>20</v></c><c r="AQ24" s="38" t="n"><v>27</v></c><c r="AR24" s="38" t="n"><v>565</v></c><c r="AS24" s="38" t="n"><v>1976</v></c><c r="AT24" s="38" t="n"><v>23.37</v></c><c r="AU24" s="38" t="s"><v>374</v></c><c r="AV24" s="38" t="n"><v>41.11</v></c><c r="AW24" s="38" t="n"><v>96</v></c><c r="AX24" s="38" t="n"><v>41.93</v></c><c r="AY24" s="38" t="n"><v>6</v></c><c r="AZ24" s="38" t="n"><f aca="false">IF(ISNUMBER(AM24),AM24+0.5*AN24,&quot;&quot;)</f><v>-0.625</v></c><c r="BA24" s="38" t="n"><f aca="false">IF(ISNUMBER(AZ24),IF(ISNUMBER(Q24),AZ24-Q24,&quot;MISSING&quot;),&quot;&quot;)</f><v>-0.065</v></c><c r="BB24" s="38" t="n"><f aca="false">IF(AND(ISNUMBER(AR24),ISNUMBER(Y24)),AR24-Y24,IF(ISNUMBER(AR24),&quot;MISSING&quot;,&quot;&quot;))</f><v>-28</v></c><c r="BC24" s="39" t="n"><v>41773</v></c><c r="BR24" s="38" t="str"><f aca="false">IF(ISNUMBER(BE24),BE24+0.5*BF24,&quot;&quot;)</f><v></v></c><c r="BS24" s="38" t="str"><f aca="false">IF(ISNUMBER(BR24),IF(ISNUMBER($Q24),BR24-$Q24,&quot;MISSING&quot;),&quot;&quot;)</f><v></v></c><c r="BT24" s="38" t="str"><f aca="false">IF(AND(ISNUMBER(BJ24),ISNUMBER($Y24)),BJ24-$Y24,IF(ISNUMBER(BJ24),&quot;MISSING&quot;,&quot;&quot;))</f><v></v></c><c r="BU24" s="38" t="n"><f aca="false">IF(AND(ISBLANK($AM24),ISBLANK($BE24)),0,1)</f><v>1</v></c><c r="BV24" s="38" t="n"><f aca="false">IF(AND(ISNUMBER($AM24),ISNUMBER($BE24)),1,0)</f><v>0</v></c><c r="BW24" s="38" t="str"><f aca="false">IF(BV24,SE_PREOP,&quot;&quot;)</f><v></v></c><c r="BX24" s="38" t="str"><f aca="false">IF(FU_6_AND_12,SE_6,&quot;&quot;)</f><v></v></c><c r="BY24" s="38" t="str"><f aca="false">IF(FU_6_AND_12,SE_12,&quot;&quot;)</f><v></v></c><c r="BZ24" s="49" t="n"><f aca="false">IF(AND(ISNUMBER(BC24),ISNUMBER(BE24)),BC24-A24,IF(ISNUMBER(AK24),AK24-A24,0))</f><v>174</v></c><c r="CA24" s="50" t="n"><f aca="false">IF(BZ24&gt;0,BZ24/30,&quot;&quot;)</f><v>5.8</v></c><c r="CB24" s="38" t="str"><f aca="false">IF(AND(ISNUMBER(AZ24),ISNUMBER(BR24)),(BR24-AZ24),&quot;&quot;)</f><v></v></c><c r="CC24" s="38" t="n"><f aca="false">IF(AND(ISNUMBER(AX24), ISNUMBER(AD24)), AVERAGE(AX24,AV24)-AVERAGE(AD24,AF24),&quot;&quot;)</f><v>-0.555000000000007</v></c><c r="CD24" s="38" t="str"><f aca="false">IF(AND(ISNUMBER(BN24), ISNUMBER(AD24)), AVERAGE(BN24,BP24)-AVERAGE(AD24,AF24),&quot;&quot;)</f><v></v></c><c r="CE24" s="38" t="n"><f aca="false">IF(ISNUMBER(CD24),CD24,IF(ISNUMBER(CC24),CC24,&quot;&quot;))</f><v>-0.555000000000007</v></c><c r="CF24" s="38" t="n"><f aca="false">IF(AND(ISNUMBER(SPH_PREOP),ISNUMBER(SE_LAST_)),SPH_PREOP+CYL_PREOP/2,&quot;&quot;)</f><v>2.25</v></c><c r="CG24" s="38" t="n"><f aca="false">IF(ISNUMBER(SE_12),SE_12,IF(ISNUMBER(SE_6),SE_6,&quot;&quot;))</f><v>-0.625</v></c><c r="CH24" s="51" t="n"><f aca="false">IF(AND(ISNUMBER(SE_LAST_),ISNUMBER(REF_TARGET)),SE_LAST_-REF_TARGET,&quot;&quot;)</f><v>-0.065</v></c><c r="CI24" s="52" t="n"><f aca="false">IF(ISNUMBER(Y24),IF(ISNUMBER(BJ24),BJ24-Y24,IF(ISNUMBER(AR24),AR24-Y24,&quot;&quot;)),&quot;&quot;)</f><v>-28</v></c><c r="CJ24" s="38" t="n"><f aca="false">IF(ISNUMBER(Z24),IF(ISNUMBER(AT24),AT24-Z24,IF(ISNUMBER(BL24),BL24-Z24,&quot;&quot;)),&quot;&quot;)</f><v>-0.0399999999999991</v></c><c r="CK24" s="53" t="n"><f aca="false">IF(ISNUMBER(LAST_SE_ERROR),REF_TARGET,&quot;&quot;)</f><v>-0.56</v></c><c r="CL24" s="53" t="n"><f aca="false">IF(AND(OR(ISNUMBER(BH24),ISNUMBER(AP24)),ISNUMBER(W24)),-LOG(20/W24)--LOG(20/IF(ISNUMBER(BH24),BH24,AP24)),&quot;&quot;)</f><v>0.176091259055681</v></c><c r="CM24" s="54" t="n"><f aca="false">IF(ISNUMBER(BF24),BF24,IF(ISNUMBER(AN24),AN24,&quot;&quot;))</f><v>0.75</v></c><c r="CN24" s="54" t="n"><f aca="false">IF(AND(ISNUMBER(CM24),ISNUMBER(U24)),CM24-U24,&quot;&quot;)</f><v>-2.75</v></c><c r="CO24" s="55" t="n"><f aca="false">IF(ISNUMBER(BCVA_12),BCVA_12,IF(ISNUMBER(BCVA_6),BCVA_6,&quot;&quot;))</f><v>20</v></c><c r="CP24" s="55" t="n"><f aca="false">IF(ISNUMBER(CO24),PREOP_BCVA,&quot;&quot;)</f><v>30</v></c><c r="CQ24" s="56" t="n"><f aca="false">IF(AND(REF_TARGET&lt;=0,REF_TARGET&gt;-1),IF(ISNUMBER(UDVA_12),UDVA_12,IF(ISNUMBER(UDVA_6),UDVA_6,&quot;&quot;)),&quot;&quot;)</f><v>25</v></c><c r="CR24" s="53" t="n"><f aca="false">IF(ISNUMBER(PREOP_PENTACAM_RV),IF(ISNUMBER(SPH_6),IF(ISNUMBER($EQ24),0,1),&quot;&quot;),&quot;&quot;)</f><v>0</v></c><c r="CS24" s="53" t="str"><f aca="false">IF(ISNUMBER(PREOP_PENTACAM_RV),IF(ISNUMBER(SPH_12),IF(ISNUMBER($GM24),0,1),&quot;&quot;),&quot;&quot;)</f><v></v></c><c r="CT24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24" s="0" t="n"><v>7.9</v></c><c r="CV24" s="38" t="n"><v>8.29</v></c><c r="CW24" s="38" t="n"><v>97.3</v></c><c r="CX24" s="38" t="n"><v>2</v></c><c r="CY24" s="38" t="n"><v>0.11</v></c><c r="CZ24" s="38" t="n"><v>0.35</v></c><c r="DA24" s="38" t="n"><v>2.1</v></c><c r="DB24" s="38" t="n"><v>2.7</v></c><c r="DC24" s="38" t="n"><v>598</v></c><c r="DD24" s="38" t="n"><v>596</v></c><c r="DE24" s="38" t="n"><v>673</v></c><c r="DF24" s="38" t="n"><v>635</v></c><c r="DG24" s="38" t="n"><v>655</v></c><c r="DH24" s="38" t="n"><v>624</v></c><c r="DI24" s="38" t="n"><v>582</v></c><c r="DJ24" s="38" t="n"><v>0.88</v></c><c r="DK24" s="38" t="n"><v>-0.88</v></c><c r="DL24" s="38" t="n"><v>8.13</v></c><c r="DM24" s="38" t="n"><v>8.01</v></c><c r="DN24" s="38" t="n"><v>7.98</v></c><c r="DO24" s="38" t="n"><v>8.05</v></c><c r="DP24" s="38" t="n"><v>8.23</v></c><c r="DQ24" s="38" t="n"><v>8.28</v></c><c r="DR24" s="38" t="n"><v>0</v></c><c r="DS24" s="38" t="n"><v>1.1</v></c><c r="DT24" s="38" t="n"><v>6.95</v></c><c r="DU24" s="38" t="n"><v>6.86</v></c><c r="DV24" s="38" t="n"><v>6.77</v></c><c r="DW24" s="38" t="n"><v>6.68</v></c><c r="DX24" s="38" t="n"><v>6.8</v></c><c r="DY24" s="38" t="n"><v>0</v></c><c r="DZ24" s="38" t="n"><v>0</v></c><c r="EA24" s="58" t="n"><v>1.1</v></c><c r="EB24" s="59" t="n"><v>40.7</v></c><c r="EC24" s="59" t="n"><v>42.7</v></c><c r="ED24" s="59" t="n"><v>41.7</v></c><c r="EE24" s="59" t="n"><v>97.3</v></c><c r="EF24" s="59" t="n"><v>2</v></c><c r="EG24" s="59" t="n"><v>-5.7</v></c><c r="EH24" s="59" t="n"><v>-5.9</v></c><c r="EI24" s="59" t="n"><v>-5.8</v></c><c r="EJ24" s="59" t="n"><v>128.2</v></c><c r="EK24" s="59" t="n"><v>0.2</v></c><c r="EL24" s="59" t="n"><v>4.3</v></c><c r="EM24" s="59" t="n"><v>12.4</v></c><c r="EN24" s="59" t="n"><v>25.9</v></c><c r="EO24" s="59" t="n"><v>60.6</v></c><c r="EP24" s="60" t="n"><v>22</v></c><c r="EQ24" s="52" t="n"><v>8</v></c><c r="ER24" s="38" t="n"><v>8.14</v></c><c r="ES24" s="38" t="n"><v>48.9</v></c><c r="ET24" s="38" t="n"><v>0.7</v></c><c r="EU24" s="38" t="n"><v>0.36</v></c><c r="EV24" s="38" t="n"><v>0.5</v></c><c r="EW24" s="38" t="n"><v>4.48</v></c><c r="EX24" s="38" t="n"><v>5.06</v></c><c r="EY24" s="38" t="n"><v>572</v></c><c r="EZ24" s="38" t="n"><v>570</v></c><c r="FA24" s="38" t="n"><v>688</v></c><c r="FB24" s="38" t="n"><v>644</v></c><c r="FC24" s="38" t="n"><v>667</v></c><c r="FD24" s="38" t="n"><v>658</v></c><c r="FE24" s="38" t="n"><v>553</v></c><c r="FF24" s="38" t="n"><v>0.77</v></c><c r="FG24" s="38" t="n"><v>-0.77</v></c><c r="FH24" s="38" t="n"><v>8.11</v></c><c r="FI24" s="38" t="n"><v>8.09</v></c><c r="FJ24" s="38" t="n"><v>8.05</v></c><c r="FK24" s="38" t="n"><v>8.21</v></c><c r="FL24" s="38" t="n"><v>8.44</v></c><c r="FM24" s="38" t="n"><v>8.48</v></c><c r="FN24" s="38" t="n"><v>0</v></c><c r="FO24" s="38" t="n"><v>1.7</v></c><c r="FP24" s="38" t="n"><v>6.29</v></c><c r="FQ24" s="38" t="n"><v>6.52</v></c><c r="FR24" s="38" t="n"><v>6.66</v></c><c r="FS24" s="38" t="n"><v>6.67</v></c><c r="FT24" s="38" t="n"><v>6.74</v></c><c r="FU24" s="38" t="n"><v>0</v></c><c r="FV24" s="38" t="n"><v>0</v></c><c r="FW24" s="58" t="n"><v>1.7</v></c><c r="FX24" s="59" t="n"><v>41.5</v></c><c r="FY24" s="59" t="n"><v>42.2</v></c><c r="FZ24" s="59" t="n"><v>41.8</v></c><c r="GA24" s="59" t="n"><v>48.9</v></c><c r="GB24" s="59" t="n"><v>0.7</v></c><c r="GC24" s="59" t="n"><v>-6.1</v></c><c r="GD24" s="59" t="n"><v>-6.5</v></c><c r="GE24" s="59" t="n"><v>-6.3</v></c><c r="GF24" s="59" t="n"><v>142.7</v></c><c r="GG24" s="59" t="n"><v>0.4</v></c><c r="GH24" s="59" t="n"><v>4.2</v></c><c r="GI24" s="59" t="n"><v>12.3</v></c><c r="GJ24" s="59" t="n"><v>26.3</v></c><c r="GK24" s="59" t="n"><v>63.1</v></c><c r="GL24" s="61" t="n"><v>22</v></c><c r="II24" s="52" t="n"><f aca="false">IF(ISNUMBER(GM24),GM24,IF(ISNUMBER(EQ24),EQ24,&quot;&quot;))</f><v>8</v></c><c r="IJ24" s="38" t="n"><f aca="false">IF(ISNUMBER(GN24),GN24,IF(ISNUMBER(ER24),ER24,&quot;&quot;))</f><v>8.14</v></c><c r="IK24" s="38" t="n"><f aca="false">IF(ISNUMBER(GO24),GO24,IF(ISNUMBER(ES24),ES24,&quot;&quot;))</f><v>48.9</v></c><c r="IL24" s="38" t="n"><f aca="false">IF(ISNUMBER(GP24),GP24,IF(ISNUMBER(ET24),ET24,&quot;&quot;))</f><v>0.7</v></c><c r="IM24" s="38" t="n"><f aca="false">IF(ISNUMBER(GQ24),GQ24,IF(ISNUMBER(EU24),EU24,&quot;&quot;))</f><v>0.36</v></c><c r="IN24" s="38" t="n"><f aca="false">IF(ISNUMBER(GR24),GR24,IF(ISNUMBER(EV24),EV24,&quot;&quot;))</f><v>0.5</v></c><c r="IO24" s="38" t="n"><f aca="false">IF(ISNUMBER(GS24),GS24,IF(ISNUMBER(EW24),EW24,&quot;&quot;))</f><v>4.48</v></c><c r="IP24" s="38" t="n"><f aca="false">IF(ISNUMBER(GT24),GT24,IF(ISNUMBER(EX24),EX24,&quot;&quot;))</f><v>5.06</v></c><c r="IQ24" s="38" t="n"><f aca="false">IF(ISNUMBER(GU24),GU24,IF(ISNUMBER(EY24),EY24,&quot;&quot;))</f><v>572</v></c><c r="IR24" s="38" t="n"><f aca="false">IF(ISNUMBER(GV24),GV24,IF(ISNUMBER(EZ24),EZ24,&quot;&quot;))</f><v>570</v></c><c r="IS24" s="38" t="n"><f aca="false">IF(ISNUMBER(GW24),GW24,IF(ISNUMBER(FA24),FA24,&quot;&quot;))</f><v>688</v></c><c r="IT24" s="38" t="n"><f aca="false">IF(ISNUMBER(GX24),GX24,IF(ISNUMBER(FB24),FB24,&quot;&quot;))</f><v>644</v></c><c r="IU24" s="38" t="n"><f aca="false">IF(ISNUMBER(GY24),GY24,IF(ISNUMBER(FC24),FC24,&quot;&quot;))</f><v>667</v></c><c r="IV24" s="38" t="n"><f aca="false">IF(ISNUMBER(GZ24),GZ24,IF(ISNUMBER(FD24),FD24,&quot;&quot;))</f><v>658</v></c><c r="IW24" s="38" t="n"><f aca="false">IF(ISNUMBER(HA24),HA24,IF(ISNUMBER(FE24),FE24,&quot;&quot;))</f><v>553</v></c><c r="IX24" s="38" t="n"><f aca="false">IF(ISNUMBER(HB24),HB24,IF(ISNUMBER(FF24),FF24,&quot;&quot;))</f><v>0.77</v></c><c r="IY24" s="38" t="n"><f aca="false">IF(ISNUMBER(HC24),HC24,IF(ISNUMBER(FG24),FG24,&quot;&quot;))</f><v>-0.77</v></c><c r="IZ24" s="38" t="n"><f aca="false">IF(ISNUMBER(HD24),HD24,IF(ISNUMBER(FH24),FH24,&quot;&quot;))</f><v>8.11</v></c><c r="JA24" s="38" t="n"><f aca="false">IF(ISNUMBER(HE24),HE24,IF(ISNUMBER(FI24),FI24,&quot;&quot;))</f><v>8.09</v></c><c r="JB24" s="38" t="n"><f aca="false">IF(ISNUMBER(HF24),HF24,IF(ISNUMBER(FJ24),FJ24,&quot;&quot;))</f><v>8.05</v></c><c r="JC24" s="38" t="n"><f aca="false">IF(ISNUMBER(HG24),HG24,IF(ISNUMBER(FK24),FK24,&quot;&quot;))</f><v>8.21</v></c><c r="JD24" s="38" t="n"><f aca="false">IF(ISNUMBER(HH24),HH24,IF(ISNUMBER(FL24),FL24,&quot;&quot;))</f><v>8.44</v></c><c r="JE24" s="38" t="n"><f aca="false">IF(ISNUMBER(HI24),HI24,IF(ISNUMBER(FM24),FM24,&quot;&quot;))</f><v>8.48</v></c><c r="JF24" s="38" t="n"><f aca="false">IF(ISNUMBER(HJ24),HJ24,IF(ISNUMBER(FN24),FN24,&quot;&quot;))</f><v>0</v></c><c r="JG24" s="38" t="n"><f aca="false">IF(ISNUMBER(HK24),HK24,IF(ISNUMBER(FO24),FO24,&quot;&quot;))</f><v>1.7</v></c><c r="JH24" s="38" t="n"><f aca="false">IF(ISNUMBER(HL24),HL24,IF(ISNUMBER(FP24),FP24,&quot;&quot;))</f><v>6.29</v></c><c r="JI24" s="38" t="n"><f aca="false">IF(ISNUMBER(HM24),HM24,IF(ISNUMBER(FQ24),FQ24,&quot;&quot;))</f><v>6.52</v></c><c r="JJ24" s="38" t="n"><f aca="false">IF(ISNUMBER(HN24),HN24,IF(ISNUMBER(FR24),FR24,&quot;&quot;))</f><v>6.66</v></c><c r="JK24" s="38" t="n"><f aca="false">IF(ISNUMBER(HO24),HO24,IF(ISNUMBER(FS24),FS24,&quot;&quot;))</f><v>6.67</v></c><c r="JL24" s="38" t="n"><f aca="false">IF(ISNUMBER(HP24),HP24,IF(ISNUMBER(FT24),FT24,&quot;&quot;))</f><v>6.74</v></c><c r="JM24" s="38" t="n"><f aca="false">IF(ISNUMBER(HQ24),HQ24,IF(ISNUMBER(FU24),FU24,&quot;&quot;))</f><v>0</v></c><c r="JN24" s="51" t="n"><f aca="false">IF(ISNUMBER(HR24),HR24,IF(ISNUMBER(FV24),FV24,&quot;&quot;))</f><v>0</v></c><c r="JO24" s="59" t="n"><f aca="false">IF(ISNUMBER(HS24),HS24,IF(ISNUMBER(FW24),FW24,&quot;&quot;))</f><v>1.7</v></c><c r="JP24" s="59" t="n"><f aca="false">IF(ISNUMBER(HT24),HT24,IF(ISNUMBER(FX24),FX24,&quot;&quot;))</f><v>41.5</v></c><c r="JQ24" s="59" t="n"><f aca="false">IF(ISNUMBER(HU24),HU24,IF(ISNUMBER(FY24),FY24,&quot;&quot;))</f><v>42.2</v></c><c r="JR24" s="59" t="n"><f aca="false">IF(ISNUMBER(HV24),HV24,IF(ISNUMBER(FZ24),FZ24,&quot;&quot;))</f><v>41.8</v></c><c r="JS24" s="59" t="n"><f aca="false">IF(ISNUMBER(HW24),HW24,IF(ISNUMBER(GA24),GA24,&quot;&quot;))</f><v>48.9</v></c><c r="JT24" s="59" t="n"><f aca="false">IF(ISNUMBER(HX24),HX24,IF(ISNUMBER(GB24),GB24,&quot;&quot;))</f><v>0.7</v></c><c r="JU24" s="59" t="n"><f aca="false">IF(ISNUMBER(HY24),HY24,IF(ISNUMBER(GC24),GC24,&quot;&quot;))</f><v>-6.1</v></c><c r="JV24" s="59" t="n"><f aca="false">IF(ISNUMBER(HZ24),HZ24,IF(ISNUMBER(GD24),GD24,&quot;&quot;))</f><v>-6.5</v></c><c r="JW24" s="59" t="n"><f aca="false">IF(ISNUMBER(IA24),IA24,IF(ISNUMBER(GE24),GE24,&quot;&quot;))</f><v>-6.3</v></c><c r="JX24" s="59" t="n"><f aca="false">IF(ISNUMBER(IB24),IB24,IF(ISNUMBER(GF24),GF24,&quot;&quot;))</f><v>142.7</v></c><c r="JY24" s="59" t="n"><f aca="false">IF(ISNUMBER(IC24),IC24,IF(ISNUMBER(GG24),GG24,&quot;&quot;))</f><v>0.4</v></c><c r="JZ24" s="59" t="n"><f aca="false">IF(ISNUMBER(ID24),ID24,IF(ISNUMBER(GH24),GH24,&quot;&quot;))</f><v>4.2</v></c><c r="KA24" s="59" t="n"><f aca="false">IF(ISNUMBER(IE24),IE24,IF(ISNUMBER(GI24),GI24,&quot;&quot;))</f><v>12.3</v></c><c r="KB24" s="59" t="n"><f aca="false">IF(ISNUMBER(IF24),IF24,IF(ISNUMBER(GJ24),GJ24,&quot;&quot;))</f><v>26.3</v></c><c r="KC24" s="59" t="n"><f aca="false">IF(ISNUMBER(IG24),IG24,IF(ISNUMBER(GK24),GK24,&quot;&quot;))</f><v>63.1</v></c><c r="KD24" s="61" t="n"><f aca="false">IF(ISNUMBER(IH24),IH24,IF(ISNUMBER(GL24),GL24,&quot;&quot;))</f><v>22</v></c><c r="KE24" s="52" t="n"><f aca="false">IF(AND(ISNUMBER(II24),ISNUMBER(CU24)),II24-CU24,&quot;&quot;)</f><v>0.0999999999999996</v></c><c r="KF24" s="38" t="n"><f aca="false">IF(AND(ISNUMBER(IJ24),ISNUMBER(CV24)),IJ24-CV24,&quot;&quot;)</f><v>-0.149999999999999</v></c><c r="KG24" s="38" t="n"><f aca="false">IF(AND(ISNUMBER(IK24),ISNUMBER(CW24)),IK24-CW24,&quot;&quot;)</f><v>-48.4</v></c><c r="KH24" s="38" t="n"><f aca="false">IF(AND(ISNUMBER(IL24),ISNUMBER(CX24)),IL24-CX24,&quot;&quot;)</f><v>-1.3</v></c><c r="KI24" s="38" t="n"><f aca="false">IF(AND(ISNUMBER(IM24),ISNUMBER(CY24)),IM24-CY24,&quot;&quot;)</f><v>0.25</v></c><c r="KJ24" s="38" t="n"><f aca="false">IF(AND(ISNUMBER(IN24),ISNUMBER(CZ24)),IN24-CZ24,&quot;&quot;)</f><v>0.15</v></c><c r="KK24" s="38" t="n"><f aca="false">IF(AND(ISNUMBER(IO24),ISNUMBER(DA24)),IO24-DA24,&quot;&quot;)</f><v>2.38</v></c><c r="KL24" s="38" t="n"><f aca="false">IF(AND(ISNUMBER(IP24),ISNUMBER(DB24)),IP24-DB24,&quot;&quot;)</f><v>2.36</v></c><c r="KM24" s="38" t="n"><f aca="false">IF(AND(ISNUMBER(IQ24),ISNUMBER(DC24)),IQ24-DC24,&quot;&quot;)</f><v>-26</v></c><c r="KN24" s="38" t="n"><f aca="false">IF(AND(ISNUMBER(IR24),ISNUMBER(DD24)),IR24-DD24,&quot;&quot;)</f><v>-26</v></c><c r="KO24" s="38" t="n"><f aca="false">IF(AND(ISNUMBER(IS24),ISNUMBER(DE24)),IS24-DE24,&quot;&quot;)</f><v>15</v></c><c r="KP24" s="38" t="n"><f aca="false">IF(AND(ISNUMBER(IT24),ISNUMBER(DF24)),IT24-DF24,&quot;&quot;)</f><v>9</v></c><c r="KQ24" s="38" t="n"><f aca="false">IF(AND(ISNUMBER(IU24),ISNUMBER(DG24)),IU24-DG24,&quot;&quot;)</f><v>12</v></c><c r="KR24" s="38" t="n"><f aca="false">IF(AND(ISNUMBER(IV24),ISNUMBER(DH24)),IV24-DH24,&quot;&quot;)</f><v>34</v></c><c r="KS24" s="38" t="n"><f aca="false">IF(AND(ISNUMBER(IW24),ISNUMBER(DI24)),IW24-DI24,&quot;&quot;)</f><v>-29</v></c><c r="KT24" s="38" t="n"><f aca="false">IF(AND(ISNUMBER(IX24),ISNUMBER(DJ24)),IX24-DJ24,&quot;&quot;)</f><v>-0.11</v></c><c r="KU24" s="38" t="n"><f aca="false">IF(AND(ISNUMBER(IY24),ISNUMBER(DK24)),IY24-DK24,&quot;&quot;)</f><v>0.11</v></c><c r="KV24" s="38" t="n"><f aca="false">IF(AND(ISNUMBER(IZ24),ISNUMBER(DL24)),IZ24-DL24,&quot;&quot;)</f><v>-0.0200000000000013</v></c><c r="KW24" s="38" t="n"><f aca="false">IF(AND(ISNUMBER(JA24),ISNUMBER(DM24)),JA24-DM24,&quot;&quot;)</f><v>0.0800000000000001</v></c><c r="KX24" s="38" t="n"><f aca="false">IF(AND(ISNUMBER(JB24),ISNUMBER(DN24)),JB24-DN24,&quot;&quot;)</f><v>0.0700000000000003</v></c><c r="KY24" s="38" t="n"><f aca="false">IF(AND(ISNUMBER(JC24),ISNUMBER(DO24)),JC24-DO24,&quot;&quot;)</f><v>0.16</v></c><c r="KZ24" s="38" t="n"><f aca="false">IF(AND(ISNUMBER(JD24),ISNUMBER(DP24)),JD24-DP24,&quot;&quot;)</f><v>0.209999999999999</v></c><c r="LA24" s="38" t="n"><f aca="false">IF(AND(ISNUMBER(JE24),ISNUMBER(DQ24)),JE24-DQ24,&quot;&quot;)</f><v>0.200000000000001</v></c><c r="LB24" s="38" t="n"><f aca="false">IF(AND(ISNUMBER(JF24),ISNUMBER(DR24)),JF24-DR24,&quot;&quot;)</f><v>0</v></c><c r="LC24" s="38" t="n"><f aca="false">IF(AND(ISNUMBER(JG24),ISNUMBER(DS24)),JG24-DS24,&quot;&quot;)</f><v>0.6</v></c><c r="LD24" s="38" t="n"><f aca="false">IF(AND(ISNUMBER(JH24),ISNUMBER(DT24)),JH24-DT24,&quot;&quot;)</f><v>-0.66</v></c><c r="LE24" s="38" t="n"><f aca="false">IF(AND(ISNUMBER(JI24),ISNUMBER(DU24)),JI24-DU24,&quot;&quot;)</f><v>-0.340000000000001</v></c><c r="LF24" s="38" t="n"><f aca="false">IF(AND(ISNUMBER(JJ24),ISNUMBER(DV24)),JJ24-DV24,&quot;&quot;)</f><v>-0.109999999999999</v></c><c r="LG24" s="38" t="n"><f aca="false">IF(AND(ISNUMBER(JK24),ISNUMBER(DW24)),JK24-DW24,&quot;&quot;)</f><v>-0.00999999999999979</v></c><c r="LH24" s="38" t="n"><f aca="false">IF(AND(ISNUMBER(JL24),ISNUMBER(DX24)),JL24-DX24,&quot;&quot;)</f><v>-0.0599999999999996</v></c><c r="LI24" s="38" t="n"><f aca="false">IF(AND(ISNUMBER(JM24),ISNUMBER(DY24)),JM24-DY24,&quot;&quot;)</f><v>0</v></c><c r="LJ24" s="38" t="n"><f aca="false">IF(AND(ISNUMBER(JN24),ISNUMBER(DZ24)),JN24-DZ24,&quot;&quot;)</f><v>0</v></c><c r="LK24" s="38" t="n"><f aca="false">IF(AND(ISNUMBER(JO24),ISNUMBER(EA24)),JO24-EA24,&quot;&quot;)</f><v>0.6</v></c><c r="LL24" s="38" t="n"><f aca="false">IF(AND(ISNUMBER(JP24),ISNUMBER(EB24)),JP24-EB24,&quot;&quot;)</f><v>0.799999999999997</v></c><c r="LM24" s="38" t="n"><f aca="false">IF(AND(ISNUMBER(JQ24),ISNUMBER(EC24)),JQ24-EC24,&quot;&quot;)</f><v>-0.5</v></c><c r="LN24" s="38" t="n"><f aca="false">IF(AND(ISNUMBER(JR24),ISNUMBER(ED24)),JR24-ED24,&quot;&quot;)</f><v>0.0999999999999943</v></c><c r="LO24" s="38" t="n"><f aca="false">IF(AND(ISNUMBER(JS24),ISNUMBER(EE24)),JS24-EE24,&quot;&quot;)</f><v>-48.4</v></c><c r="LP24" s="38" t="n"><f aca="false">IF(AND(ISNUMBER(JT24),ISNUMBER(EF24)),JT24-EF24,&quot;&quot;)</f><v>-1.3</v></c><c r="LQ24" s="38" t="n"><f aca="false">IF(AND(ISNUMBER(JU24),ISNUMBER(EG24)),JU24-EG24,&quot;&quot;)</f><v>-0.4</v></c><c r="LR24" s="38" t="n"><f aca="false">IF(AND(ISNUMBER(JV24),ISNUMBER(EH24)),JV24-EH24,&quot;&quot;)</f><v>-0.6</v></c><c r="LS24" s="38" t="n"><f aca="false">IF(AND(ISNUMBER(JW24),ISNUMBER(EI24)),JW24-EI24,&quot;&quot;)</f><v>-0.5</v></c><c r="LT24" s="38" t="n"><f aca="false">IF(AND(ISNUMBER(JX24),ISNUMBER(EJ24)),JX24-EJ24,&quot;&quot;)</f><v>14.5</v></c><c r="LU24" s="38" t="n"><f aca="false">IF(AND(ISNUMBER(JY24),ISNUMBER(EK24)),JY24-EK24,&quot;&quot;)</f><v>0.2</v></c><c r="LV24" s="38" t="n"><f aca="false">IF(AND(ISNUMBER(JZ24),ISNUMBER(EL24)),JZ24-EL24,&quot;&quot;)</f><v>-0.0999999999999996</v></c><c r="LW24" s="38" t="n"><f aca="false">IF(AND(ISNUMBER(KA24),ISNUMBER(EM24)),KA24-EM24,&quot;&quot;)</f><v>-0.0999999999999996</v></c><c r="LX24" s="38" t="n"><f aca="false">IF(AND(ISNUMBER(KB24),ISNUMBER(EN24)),KB24-EN24,&quot;&quot;)</f><v>0.400000000000002</v></c><c r="LY24" s="38" t="n"><f aca="false">IF(AND(ISNUMBER(KC24),ISNUMBER(EO24)),KC24-EO24,&quot;&quot;)</f><v>2.5</v></c><c r="LZ24" s="38" t="n"><f aca="false">IF(AND(ISNUMBER(KD24),ISNUMBER(EP24)),KD24-EP24,&quot;&quot;)</f><v>0</v></c><c r="MA24" s="38" t="str"><f aca="false">IF(AND(ISNUMBER(HT24),ISNUMBER(FX24)),HT24-FX24,&quot;&quot;)</f><v></v></c><c r="MB24" s="38" t="str"><f aca="false">IF(AND(ISNUMBER(HU24),ISNUMBER(FY24)),HU24-FY24,&quot;&quot;)</f><v></v></c><c r="MC24" s="38" t="str"><f aca="false">IF(AND(ISNUMBER(HY24),ISNUMBER(GC24)),HY24-GC24,&quot;&quot;)</f><v></v></c><c r="MD24" s="38" t="n"><f aca="false">HZ24-GD24</f><v>6.5</v></c></row><row collapsed="false" customFormat="false" customHeight="true" hidden="false" ht="26.25" outlineLevel="0" r="25"><c r="A25" s="35" t="n"><v>41311</v></c><c r="B25" s="36" t="s"><v>367</v></c><c r="C25" s="36" t="s"><v>384</v></c><c r="D25" s="37" t="s"><v>331</v></c><c r="E25" s="38" t="n"><v>61</v></c><c r="F25" s="39" t="n"><v>18777</v></c><c r="G25" s="38" t="s"><v>340</v></c><c r="H25" s="38" t="s"><v>333</v></c><c r="I25" s="38" t="n"><v>1836088</v></c><c r="P25" s="38" t="n"><v>-0.5</v></c><c r="Q25" s="38" t="n"><v>-0.59</v></c><c r="R25" s="66" t="s"><v>334</v></c><c r="S25" s="44" t="n"><v>41281</v></c><c r="T25" s="45" t="n"><v>-1.5</v></c><c r="U25" s="45" t="n"><v>0</v></c><c r="V25" s="38" t="n"><v>0</v></c><c r="W25" s="38" t="n"><v>25</v></c><c r="X25" s="38" t="n"><v>16</v></c><c r="Y25" s="38" t="n"><v>602</v></c><c r="Z25" s="38" t="n"><v>22.38</v></c><c r="AC25" s="38" t="n"><v>3.31</v></c><c r="AD25" s="38" t="n"><v>48.35</v></c><c r="AE25" s="38" t="n"><v>161</v></c><c r="AF25" s="38" t="n"><v>48.77</v></c><c r="AG25" s="38" t="n"><v>71</v></c><c r="AH25" s="38" t="n"><v>0</v></c><c r="AI25" s="38" t="n"><f aca="false">IF(AND(ISNUMBER(SK),SK&gt;0),1,0)</f><v>0</v></c><c r="AK25" s="46" t="n"><v>41569</v></c><c r="AL25" s="47" t="n"><v>30</v></c><c r="AM25" s="45" t="n"><v>-0.5</v></c><c r="AN25" s="45" t="n"><v>0.25</v></c><c r="AO25" s="38" t="n"><v>30</v></c><c r="AP25" s="38" t="n"><v>25</v></c><c r="AQ25" s="38" t="n"><v>16</v></c><c r="AR25" s="38" t="n"><v>533</v></c><c r="AS25" s="38" t="n"><v>2740</v></c><c r="AT25" s="38" t="n"><v>22.42</v></c><c r="AU25" s="38" t="n"><v>1.48</v></c><c r="AV25" s="38" t="n"><v>47.7</v></c><c r="AW25" s="38" t="n"><v>154</v></c><c r="AX25" s="38" t="n"><v>47.8</v></c><c r="AY25" s="38" t="n"><v>64</v></c><c r="AZ25" s="38" t="n"><f aca="false">IF(ISNUMBER(AM25),AM25+0.5*AN25,&quot;&quot;)</f><v>-0.375</v></c><c r="BA25" s="38" t="n"><f aca="false">IF(ISNUMBER(AZ25),IF(ISNUMBER(Q25),AZ25-Q25,&quot;MISSING&quot;),&quot;&quot;)</f><v>0.215</v></c><c r="BB25" s="38" t="n"><f aca="false">IF(AND(ISNUMBER(AR25),ISNUMBER(Y25)),AR25-Y25,IF(ISNUMBER(AR25),&quot;MISSING&quot;,&quot;&quot;))</f><v>-69</v></c><c r="BC25" s="63" t="n"><v>41717</v></c><c r="BD25" s="64"/><c r="BR25" s="38" t="str"><f aca="false">IF(ISNUMBER(BE25),BE25+0.5*BF25,&quot;&quot;)</f><v></v></c><c r="BS25" s="38" t="str"><f aca="false">IF(ISNUMBER(BR25),IF(ISNUMBER($Q25),BR25-$Q25,&quot;MISSING&quot;),&quot;&quot;)</f><v></v></c><c r="BT25" s="38" t="str"><f aca="false">IF(AND(ISNUMBER(BJ25),ISNUMBER($Y25)),BJ25-$Y25,IF(ISNUMBER(BJ25),&quot;MISSING&quot;,&quot;&quot;))</f><v></v></c><c r="BU25" s="38" t="n"><f aca="false">IF(AND(ISBLANK($AM25),ISBLANK($BE25)),0,1)</f><v>1</v></c><c r="BV25" s="38" t="n"><f aca="false">IF(AND(ISNUMBER($AM25),ISNUMBER($BE25)),1,0)</f><v>0</v></c><c r="BW25" s="38" t="str"><f aca="false">IF(BV25,SE_PREOP,&quot;&quot;)</f><v></v></c><c r="BX25" s="38" t="str"><f aca="false">IF(FU_6_AND_12,SE_6,&quot;&quot;)</f><v></v></c><c r="BY25" s="38" t="str"><f aca="false">IF(FU_6_AND_12,SE_12,&quot;&quot;)</f><v></v></c><c r="BZ25" s="49" t="n"><f aca="false">IF(AND(ISNUMBER(BC25),ISNUMBER(BE25)),BC25-A25,IF(ISNUMBER(AK25),AK25-A25,0))</f><v>258</v></c><c r="CA25" s="50" t="n"><f aca="false">IF(BZ25&gt;0,BZ25/30,&quot;&quot;)</f><v>8.6</v></c><c r="CB25" s="38" t="str"><f aca="false">IF(AND(ISNUMBER(AZ25),ISNUMBER(BR25)),(BR25-AZ25),&quot;&quot;)</f><v></v></c><c r="CC25" s="38" t="n"><f aca="false">IF(AND(ISNUMBER(AX25), ISNUMBER(AD25)), AVERAGE(AX25,AV25)-AVERAGE(AD25,AF25),&quot;&quot;)</f><v>-0.810000000000002</v></c><c r="CD25" s="38" t="str"><f aca="false">IF(AND(ISNUMBER(BN25), ISNUMBER(AD25)), AVERAGE(BN25,BP25)-AVERAGE(AD25,AF25),&quot;&quot;)</f><v></v></c><c r="CE25" s="38" t="n"><f aca="false">IF(ISNUMBER(CD25),CD25,IF(ISNUMBER(CC25),CC25,&quot;&quot;))</f><v>-0.810000000000002</v></c><c r="CF25" s="38" t="n"><f aca="false">IF(AND(ISNUMBER(SPH_PREOP),ISNUMBER(SE_LAST_)),SPH_PREOP+CYL_PREOP/2,&quot;&quot;)</f><v>-1.5</v></c><c r="CG25" s="38" t="n"><f aca="false">IF(ISNUMBER(SE_12),SE_12,IF(ISNUMBER(SE_6),SE_6,&quot;&quot;))</f><v>-0.375</v></c><c r="CH25" s="51" t="n"><f aca="false">IF(AND(ISNUMBER(SE_LAST_),ISNUMBER(REF_TARGET)),SE_LAST_-REF_TARGET,&quot;&quot;)</f><v>0.215</v></c><c r="CI25" s="52" t="n"><f aca="false">IF(ISNUMBER(Y25),IF(ISNUMBER(BJ25),BJ25-Y25,IF(ISNUMBER(AR25),AR25-Y25,&quot;&quot;)),&quot;&quot;)</f><v>-69</v></c><c r="CJ25" s="38" t="n"><f aca="false">IF(ISNUMBER(Z25),IF(ISNUMBER(AT25),AT25-Z25,IF(ISNUMBER(BL25),BL25-Z25,&quot;&quot;)),&quot;&quot;)</f><v>0.0400000000000027</v></c><c r="CK25" s="53" t="n"><f aca="false">IF(ISNUMBER(LAST_SE_ERROR),REF_TARGET,&quot;&quot;)</f><v>-0.59</v></c><c r="CL25" s="53" t="n"><f aca="false">IF(AND(OR(ISNUMBER(BH25),ISNUMBER(AP25)),ISNUMBER(W25)),-LOG(20/W25)--LOG(20/IF(ISNUMBER(BH25),BH25,AP25)),&quot;&quot;)</f><v>0</v></c><c r="CM25" s="54" t="n"><f aca="false">IF(ISNUMBER(BF25),BF25,IF(ISNUMBER(AN25),AN25,&quot;&quot;))</f><v>0.25</v></c><c r="CN25" s="54" t="n"><f aca="false">IF(AND(ISNUMBER(CM25),ISNUMBER(U25)),CM25-U25,&quot;&quot;)</f><v>0.25</v></c><c r="CO25" s="55" t="n"><f aca="false">IF(ISNUMBER(BCVA_12),BCVA_12,IF(ISNUMBER(BCVA_6),BCVA_6,&quot;&quot;))</f><v>25</v></c><c r="CP25" s="55" t="n"><f aca="false">IF(ISNUMBER(CO25),PREOP_BCVA,&quot;&quot;)</f><v>25</v></c><c r="CQ25" s="56" t="n"><f aca="false">IF(AND(REF_TARGET&lt;=0,REF_TARGET&gt;-1),IF(ISNUMBER(UDVA_12),UDVA_12,IF(ISNUMBER(UDVA_6),UDVA_6,&quot;&quot;)),&quot;&quot;)</f><v>30</v></c><c r="CR25" s="53" t="n"><f aca="false">IF(ISNUMBER(PREOP_PENTACAM_RV),IF(ISNUMBER(SPH_6),IF(ISNUMBER($EQ25),0,1),&quot;&quot;),&quot;&quot;)</f><v>0</v></c><c r="CS25" s="53" t="str"><f aca="false">IF(ISNUMBER(PREOP_PENTACAM_RV),IF(ISNUMBER(SPH_12),IF(ISNUMBER($GM25),0,1),&quot;&quot;),&quot;&quot;)</f><v></v></c><c r="CT25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25" s="0" t="n"><v>7.12</v></c><c r="CV25" s="38" t="n"><v>7.16</v></c><c r="CW25" s="38" t="n"><v>122.4</v></c><c r="CX25" s="38" t="n"><v>0.3</v></c><c r="CY25" s="38" t="n"><v>0.44</v></c><c r="CZ25" s="38" t="n"><v>0.65</v></c><c r="DA25" s="38" t="n"><v>2.78</v></c><c r="DB25" s="38" t="n"><v>3.37</v></c><c r="DC25" s="38" t="n"><v>592</v></c><c r="DD25" s="38" t="n"><v>594</v></c><c r="DE25" s="38" t="n"><v>651</v></c><c r="DF25" s="38" t="n"><v>633</v></c><c r="DG25" s="38" t="n"><v>649</v></c><c r="DH25" s="38" t="n"><v>609</v></c><c r="DI25" s="38" t="n"><v>582</v></c><c r="DJ25" s="38" t="n"><v>-0.86</v></c><c r="DK25" s="38" t="n"><v>-0.73</v></c><c r="DL25" s="38" t="n"><v>7.15</v></c><c r="DM25" s="38" t="n"><v>7.13</v></c><c r="DN25" s="38" t="n"><v>7.22</v></c><c r="DO25" s="38" t="n"><v>7.46</v></c><c r="DP25" s="38" t="n"><v>7.77</v></c><c r="DQ25" s="38" t="n"><v>8.04</v></c><c r="DR25" s="38" t="n"><v>0</v></c><c r="DS25" s="38" t="n"><v>0.5</v></c><c r="DT25" s="38" t="n"><v>6.57</v></c><c r="DU25" s="38" t="n"><v>6.09</v></c><c r="DV25" s="38" t="n"><v>5.93</v></c><c r="DW25" s="38" t="n"><v>6.19</v></c><c r="DX25" s="38" t="n"><v>6.47</v></c><c r="DY25" s="38" t="n"><v>0</v></c><c r="DZ25" s="38" t="n"><v>0</v></c><c r="EA25" s="58" t="n"><v>0.5</v></c><c r="EB25" s="59" t="n"><v>47.1</v></c><c r="EC25" s="59" t="n"><v>47.4</v></c><c r="ED25" s="59" t="n"><v>47.3</v></c><c r="EE25" s="59" t="n"><v>122.4</v></c><c r="EF25" s="59" t="n"><v>0.3</v></c><c r="EG25" s="59" t="n"><v>-6.2</v></c><c r="EH25" s="59" t="n"><v>-6.3</v></c><c r="EI25" s="59" t="n"><v>-6.3</v></c><c r="EJ25" s="59" t="n"><v>40.3</v></c><c r="EK25" s="59" t="n"><v>0.2</v></c><c r="EL25" s="59" t="n"><v>4.2</v></c><c r="EM25" s="59" t="n"><v>12.1</v></c><c r="EN25" s="59" t="n"><v>25.9</v></c><c r="EO25" s="59" t="n"><v>64.5</v></c><c r="EP25" s="60" t="n"><v>16</v></c><c r="EQ25" s="52" t="n"><v>7.15</v></c><c r="ER25" s="38" t="n"><v>7.19</v></c><c r="ES25" s="38" t="n"><v>92.2</v></c><c r="ET25" s="38" t="n"><v>0.2</v></c><c r="EU25" s="38" t="n"><v>0.48</v></c><c r="EV25" s="38" t="n"><v>0.63</v></c><c r="EW25" s="38" t="n"><v>4.77</v></c><c r="EX25" s="38" t="n"><v>5.3</v></c><c r="EY25" s="38" t="n"><v>531</v></c><c r="EZ25" s="38" t="n"><v>529</v></c><c r="FA25" s="38" t="n"><v>664</v></c><c r="FB25" s="38" t="n"><v>613</v></c><c r="FC25" s="38" t="n"><v>639</v></c><c r="FD25" s="38" t="n"><v>608</v></c><c r="FE25" s="38" t="n"><v>523</v></c><c r="FF25" s="38" t="n"><v>0.83</v></c><c r="FG25" s="38" t="n"><v>-0.39</v></c><c r="FH25" s="38" t="n"><v>7.17</v></c><c r="FI25" s="38" t="n"><v>7.16</v></c><c r="FJ25" s="38" t="n"><v>7.22</v></c><c r="FK25" s="38" t="n"><v>7.46</v></c><c r="FL25" s="38" t="n"><v>7.73</v></c><c r="FM25" s="38" t="n"><v>7.91</v></c><c r="FN25" s="38" t="n"><v>0</v></c><c r="FO25" s="38" t="n"><v>1.4</v></c><c r="FP25" s="38" t="n"><v>5.86</v></c><c r="FQ25" s="38" t="n"><v>5.73</v></c><c r="FR25" s="38" t="n"><v>5.85</v></c><c r="FS25" s="38" t="n"><v>6.11</v></c><c r="FT25" s="38" t="n"><v>6.24</v></c><c r="FU25" s="38" t="n"><v>0</v></c><c r="FV25" s="38" t="n"><v>0</v></c><c r="FW25" s="58" t="n"><v>1.4</v></c><c r="FX25" s="59" t="n"><v>46.9</v></c><c r="FY25" s="59" t="n"><v>47.2</v></c><c r="FZ25" s="59" t="n"><v>47.1</v></c><c r="GA25" s="59" t="n"><v>92.2</v></c><c r="GB25" s="59" t="n"><v>0.2</v></c><c r="GC25" s="59" t="n"><v>-6.8</v></c><c r="GD25" s="59" t="n"><v>-7</v></c><c r="GE25" s="59" t="n"><v>-6.9</v></c><c r="GF25" s="59" t="n"><v>171.7</v></c><c r="GG25" s="59" t="n"><v>0.2</v></c><c r="GH25" s="59" t="n"><v>3.9</v></c><c r="GI25" s="59" t="n"><v>11.4</v></c><c r="GJ25" s="59" t="n"><v>25.1</v></c><c r="GK25" s="59" t="n"><v>64</v></c><c r="GL25" s="61" t="n"><v>15</v></c><c r="II25" s="52" t="n"><f aca="false">IF(ISNUMBER(GM25),GM25,IF(ISNUMBER(EQ25),EQ25,&quot;&quot;))</f><v>7.15</v></c><c r="IJ25" s="38" t="n"><f aca="false">IF(ISNUMBER(GN25),GN25,IF(ISNUMBER(ER25),ER25,&quot;&quot;))</f><v>7.19</v></c><c r="IK25" s="38" t="n"><f aca="false">IF(ISNUMBER(GO25),GO25,IF(ISNUMBER(ES25),ES25,&quot;&quot;))</f><v>92.2</v></c><c r="IL25" s="38" t="n"><f aca="false">IF(ISNUMBER(GP25),GP25,IF(ISNUMBER(ET25),ET25,&quot;&quot;))</f><v>0.2</v></c><c r="IM25" s="38" t="n"><f aca="false">IF(ISNUMBER(GQ25),GQ25,IF(ISNUMBER(EU25),EU25,&quot;&quot;))</f><v>0.48</v></c><c r="IN25" s="38" t="n"><f aca="false">IF(ISNUMBER(GR25),GR25,IF(ISNUMBER(EV25),EV25,&quot;&quot;))</f><v>0.63</v></c><c r="IO25" s="38" t="n"><f aca="false">IF(ISNUMBER(GS25),GS25,IF(ISNUMBER(EW25),EW25,&quot;&quot;))</f><v>4.77</v></c><c r="IP25" s="38" t="n"><f aca="false">IF(ISNUMBER(GT25),GT25,IF(ISNUMBER(EX25),EX25,&quot;&quot;))</f><v>5.3</v></c><c r="IQ25" s="38" t="n"><f aca="false">IF(ISNUMBER(GU25),GU25,IF(ISNUMBER(EY25),EY25,&quot;&quot;))</f><v>531</v></c><c r="IR25" s="38" t="n"><f aca="false">IF(ISNUMBER(GV25),GV25,IF(ISNUMBER(EZ25),EZ25,&quot;&quot;))</f><v>529</v></c><c r="IS25" s="38" t="n"><f aca="false">IF(ISNUMBER(GW25),GW25,IF(ISNUMBER(FA25),FA25,&quot;&quot;))</f><v>664</v></c><c r="IT25" s="38" t="n"><f aca="false">IF(ISNUMBER(GX25),GX25,IF(ISNUMBER(FB25),FB25,&quot;&quot;))</f><v>613</v></c><c r="IU25" s="38" t="n"><f aca="false">IF(ISNUMBER(GY25),GY25,IF(ISNUMBER(FC25),FC25,&quot;&quot;))</f><v>639</v></c><c r="IV25" s="38" t="n"><f aca="false">IF(ISNUMBER(GZ25),GZ25,IF(ISNUMBER(FD25),FD25,&quot;&quot;))</f><v>608</v></c><c r="IW25" s="38" t="n"><f aca="false">IF(ISNUMBER(HA25),HA25,IF(ISNUMBER(FE25),FE25,&quot;&quot;))</f><v>523</v></c><c r="IX25" s="38" t="n"><f aca="false">IF(ISNUMBER(HB25),HB25,IF(ISNUMBER(FF25),FF25,&quot;&quot;))</f><v>0.83</v></c><c r="IY25" s="38" t="n"><f aca="false">IF(ISNUMBER(HC25),HC25,IF(ISNUMBER(FG25),FG25,&quot;&quot;))</f><v>-0.39</v></c><c r="IZ25" s="38" t="n"><f aca="false">IF(ISNUMBER(HD25),HD25,IF(ISNUMBER(FH25),FH25,&quot;&quot;))</f><v>7.17</v></c><c r="JA25" s="38" t="n"><f aca="false">IF(ISNUMBER(HE25),HE25,IF(ISNUMBER(FI25),FI25,&quot;&quot;))</f><v>7.16</v></c><c r="JB25" s="38" t="n"><f aca="false">IF(ISNUMBER(HF25),HF25,IF(ISNUMBER(FJ25),FJ25,&quot;&quot;))</f><v>7.22</v></c><c r="JC25" s="38" t="n"><f aca="false">IF(ISNUMBER(HG25),HG25,IF(ISNUMBER(FK25),FK25,&quot;&quot;))</f><v>7.46</v></c><c r="JD25" s="38" t="n"><f aca="false">IF(ISNUMBER(HH25),HH25,IF(ISNUMBER(FL25),FL25,&quot;&quot;))</f><v>7.73</v></c><c r="JE25" s="38" t="n"><f aca="false">IF(ISNUMBER(HI25),HI25,IF(ISNUMBER(FM25),FM25,&quot;&quot;))</f><v>7.91</v></c><c r="JF25" s="38" t="n"><f aca="false">IF(ISNUMBER(HJ25),HJ25,IF(ISNUMBER(FN25),FN25,&quot;&quot;))</f><v>0</v></c><c r="JG25" s="38" t="n"><f aca="false">IF(ISNUMBER(HK25),HK25,IF(ISNUMBER(FO25),FO25,&quot;&quot;))</f><v>1.4</v></c><c r="JH25" s="38" t="n"><f aca="false">IF(ISNUMBER(HL25),HL25,IF(ISNUMBER(FP25),FP25,&quot;&quot;))</f><v>5.86</v></c><c r="JI25" s="38" t="n"><f aca="false">IF(ISNUMBER(HM25),HM25,IF(ISNUMBER(FQ25),FQ25,&quot;&quot;))</f><v>5.73</v></c><c r="JJ25" s="38" t="n"><f aca="false">IF(ISNUMBER(HN25),HN25,IF(ISNUMBER(FR25),FR25,&quot;&quot;))</f><v>5.85</v></c><c r="JK25" s="38" t="n"><f aca="false">IF(ISNUMBER(HO25),HO25,IF(ISNUMBER(FS25),FS25,&quot;&quot;))</f><v>6.11</v></c><c r="JL25" s="38" t="n"><f aca="false">IF(ISNUMBER(HP25),HP25,IF(ISNUMBER(FT25),FT25,&quot;&quot;))</f><v>6.24</v></c><c r="JM25" s="38" t="n"><f aca="false">IF(ISNUMBER(HQ25),HQ25,IF(ISNUMBER(FU25),FU25,&quot;&quot;))</f><v>0</v></c><c r="JN25" s="51" t="n"><f aca="false">IF(ISNUMBER(HR25),HR25,IF(ISNUMBER(FV25),FV25,&quot;&quot;))</f><v>0</v></c><c r="JO25" s="59" t="n"><f aca="false">IF(ISNUMBER(HS25),HS25,IF(ISNUMBER(FW25),FW25,&quot;&quot;))</f><v>1.4</v></c><c r="JP25" s="59" t="n"><f aca="false">IF(ISNUMBER(HT25),HT25,IF(ISNUMBER(FX25),FX25,&quot;&quot;))</f><v>46.9</v></c><c r="JQ25" s="59" t="n"><f aca="false">IF(ISNUMBER(HU25),HU25,IF(ISNUMBER(FY25),FY25,&quot;&quot;))</f><v>47.2</v></c><c r="JR25" s="59" t="n"><f aca="false">IF(ISNUMBER(HV25),HV25,IF(ISNUMBER(FZ25),FZ25,&quot;&quot;))</f><v>47.1</v></c><c r="JS25" s="59" t="n"><f aca="false">IF(ISNUMBER(HW25),HW25,IF(ISNUMBER(GA25),GA25,&quot;&quot;))</f><v>92.2</v></c><c r="JT25" s="59" t="n"><f aca="false">IF(ISNUMBER(HX25),HX25,IF(ISNUMBER(GB25),GB25,&quot;&quot;))</f><v>0.2</v></c><c r="JU25" s="59" t="n"><f aca="false">IF(ISNUMBER(HY25),HY25,IF(ISNUMBER(GC25),GC25,&quot;&quot;))</f><v>-6.8</v></c><c r="JV25" s="59" t="n"><f aca="false">IF(ISNUMBER(HZ25),HZ25,IF(ISNUMBER(GD25),GD25,&quot;&quot;))</f><v>-7</v></c><c r="JW25" s="59" t="n"><f aca="false">IF(ISNUMBER(IA25),IA25,IF(ISNUMBER(GE25),GE25,&quot;&quot;))</f><v>-6.9</v></c><c r="JX25" s="59" t="n"><f aca="false">IF(ISNUMBER(IB25),IB25,IF(ISNUMBER(GF25),GF25,&quot;&quot;))</f><v>171.7</v></c><c r="JY25" s="59" t="n"><f aca="false">IF(ISNUMBER(IC25),IC25,IF(ISNUMBER(GG25),GG25,&quot;&quot;))</f><v>0.2</v></c><c r="JZ25" s="59" t="n"><f aca="false">IF(ISNUMBER(ID25),ID25,IF(ISNUMBER(GH25),GH25,&quot;&quot;))</f><v>3.9</v></c><c r="KA25" s="59" t="n"><f aca="false">IF(ISNUMBER(IE25),IE25,IF(ISNUMBER(GI25),GI25,&quot;&quot;))</f><v>11.4</v></c><c r="KB25" s="59" t="n"><f aca="false">IF(ISNUMBER(IF25),IF25,IF(ISNUMBER(GJ25),GJ25,&quot;&quot;))</f><v>25.1</v></c><c r="KC25" s="59" t="n"><f aca="false">IF(ISNUMBER(IG25),IG25,IF(ISNUMBER(GK25),GK25,&quot;&quot;))</f><v>64</v></c><c r="KD25" s="61" t="n"><f aca="false">IF(ISNUMBER(IH25),IH25,IF(ISNUMBER(GL25),GL25,&quot;&quot;))</f><v>15</v></c><c r="KE25" s="52" t="n"><f aca="false">IF(AND(ISNUMBER(II25),ISNUMBER(CU25)),II25-CU25,&quot;&quot;)</f><v>0.0300000000000002</v></c><c r="KF25" s="38" t="n"><f aca="false">IF(AND(ISNUMBER(IJ25),ISNUMBER(CV25)),IJ25-CV25,&quot;&quot;)</f><v>0.0300000000000002</v></c><c r="KG25" s="38" t="n"><f aca="false">IF(AND(ISNUMBER(IK25),ISNUMBER(CW25)),IK25-CW25,&quot;&quot;)</f><v>-30.2</v></c><c r="KH25" s="38" t="n"><f aca="false">IF(AND(ISNUMBER(IL25),ISNUMBER(CX25)),IL25-CX25,&quot;&quot;)</f><v>-0.1</v></c><c r="KI25" s="38" t="n"><f aca="false">IF(AND(ISNUMBER(IM25),ISNUMBER(CY25)),IM25-CY25,&quot;&quot;)</f><v>0.04</v></c><c r="KJ25" s="38" t="n"><f aca="false">IF(AND(ISNUMBER(IN25),ISNUMBER(CZ25)),IN25-CZ25,&quot;&quot;)</f><v>-0.02</v></c><c r="KK25" s="38" t="n"><f aca="false">IF(AND(ISNUMBER(IO25),ISNUMBER(DA25)),IO25-DA25,&quot;&quot;)</f><v>1.99</v></c><c r="KL25" s="38" t="n"><f aca="false">IF(AND(ISNUMBER(IP25),ISNUMBER(DB25)),IP25-DB25,&quot;&quot;)</f><v>1.93</v></c><c r="KM25" s="38" t="n"><f aca="false">IF(AND(ISNUMBER(IQ25),ISNUMBER(DC25)),IQ25-DC25,&quot;&quot;)</f><v>-61</v></c><c r="KN25" s="38" t="n"><f aca="false">IF(AND(ISNUMBER(IR25),ISNUMBER(DD25)),IR25-DD25,&quot;&quot;)</f><v>-65</v></c><c r="KO25" s="38" t="n"><f aca="false">IF(AND(ISNUMBER(IS25),ISNUMBER(DE25)),IS25-DE25,&quot;&quot;)</f><v>13</v></c><c r="KP25" s="38" t="n"><f aca="false">IF(AND(ISNUMBER(IT25),ISNUMBER(DF25)),IT25-DF25,&quot;&quot;)</f><v>-20</v></c><c r="KQ25" s="38" t="n"><f aca="false">IF(AND(ISNUMBER(IU25),ISNUMBER(DG25)),IU25-DG25,&quot;&quot;)</f><v>-10</v></c><c r="KR25" s="38" t="n"><f aca="false">IF(AND(ISNUMBER(IV25),ISNUMBER(DH25)),IV25-DH25,&quot;&quot;)</f><v>-1</v></c><c r="KS25" s="38" t="n"><f aca="false">IF(AND(ISNUMBER(IW25),ISNUMBER(DI25)),IW25-DI25,&quot;&quot;)</f><v>-59</v></c><c r="KT25" s="38" t="n"><f aca="false">IF(AND(ISNUMBER(IX25),ISNUMBER(DJ25)),IX25-DJ25,&quot;&quot;)</f><v>1.69</v></c><c r="KU25" s="38" t="n"><f aca="false">IF(AND(ISNUMBER(IY25),ISNUMBER(DK25)),IY25-DK25,&quot;&quot;)</f><v>0.34</v></c><c r="KV25" s="38" t="n"><f aca="false">IF(AND(ISNUMBER(IZ25),ISNUMBER(DL25)),IZ25-DL25,&quot;&quot;)</f><v>0.0199999999999996</v></c><c r="KW25" s="38" t="n"><f aca="false">IF(AND(ISNUMBER(JA25),ISNUMBER(DM25)),JA25-DM25,&quot;&quot;)</f><v>0.0300000000000002</v></c><c r="KX25" s="38" t="n"><f aca="false">IF(AND(ISNUMBER(JB25),ISNUMBER(DN25)),JB25-DN25,&quot;&quot;)</f><v>0</v></c><c r="KY25" s="38" t="n"><f aca="false">IF(AND(ISNUMBER(JC25),ISNUMBER(DO25)),JC25-DO25,&quot;&quot;)</f><v>0</v></c><c r="KZ25" s="38" t="n"><f aca="false">IF(AND(ISNUMBER(JD25),ISNUMBER(DP25)),JD25-DP25,&quot;&quot;)</f><v>-0.0399999999999991</v></c><c r="LA25" s="38" t="n"><f aca="false">IF(AND(ISNUMBER(JE25),ISNUMBER(DQ25)),JE25-DQ25,&quot;&quot;)</f><v>-0.129999999999999</v></c><c r="LB25" s="38" t="n"><f aca="false">IF(AND(ISNUMBER(JF25),ISNUMBER(DR25)),JF25-DR25,&quot;&quot;)</f><v>0</v></c><c r="LC25" s="38" t="n"><f aca="false">IF(AND(ISNUMBER(JG25),ISNUMBER(DS25)),JG25-DS25,&quot;&quot;)</f><v>0.9</v></c><c r="LD25" s="38" t="n"><f aca="false">IF(AND(ISNUMBER(JH25),ISNUMBER(DT25)),JH25-DT25,&quot;&quot;)</f><v>-0.71</v></c><c r="LE25" s="38" t="n"><f aca="false">IF(AND(ISNUMBER(JI25),ISNUMBER(DU25)),JI25-DU25,&quot;&quot;)</f><v>-0.359999999999999</v></c><c r="LF25" s="38" t="n"><f aca="false">IF(AND(ISNUMBER(JJ25),ISNUMBER(DV25)),JJ25-DV25,&quot;&quot;)</f><v>-0.0800000000000001</v></c><c r="LG25" s="38" t="n"><f aca="false">IF(AND(ISNUMBER(JK25),ISNUMBER(DW25)),JK25-DW25,&quot;&quot;)</f><v>-0.0800000000000001</v></c><c r="LH25" s="38" t="n"><f aca="false">IF(AND(ISNUMBER(JL25),ISNUMBER(DX25)),JL25-DX25,&quot;&quot;)</f><v>-0.23</v></c><c r="LI25" s="38" t="n"><f aca="false">IF(AND(ISNUMBER(JM25),ISNUMBER(DY25)),JM25-DY25,&quot;&quot;)</f><v>0</v></c><c r="LJ25" s="38" t="n"><f aca="false">IF(AND(ISNUMBER(JN25),ISNUMBER(DZ25)),JN25-DZ25,&quot;&quot;)</f><v>0</v></c><c r="LK25" s="38" t="n"><f aca="false">IF(AND(ISNUMBER(JO25),ISNUMBER(EA25)),JO25-EA25,&quot;&quot;)</f><v>0.9</v></c><c r="LL25" s="38" t="n"><f aca="false">IF(AND(ISNUMBER(JP25),ISNUMBER(EB25)),JP25-EB25,&quot;&quot;)</f><v>-0.200000000000003</v></c><c r="LM25" s="38" t="n"><f aca="false">IF(AND(ISNUMBER(JQ25),ISNUMBER(EC25)),JQ25-EC25,&quot;&quot;)</f><v>-0.199999999999996</v></c><c r="LN25" s="38" t="n"><f aca="false">IF(AND(ISNUMBER(JR25),ISNUMBER(ED25)),JR25-ED25,&quot;&quot;)</f><v>-0.199999999999996</v></c><c r="LO25" s="38" t="n"><f aca="false">IF(AND(ISNUMBER(JS25),ISNUMBER(EE25)),JS25-EE25,&quot;&quot;)</f><v>-30.2</v></c><c r="LP25" s="38" t="n"><f aca="false">IF(AND(ISNUMBER(JT25),ISNUMBER(EF25)),JT25-EF25,&quot;&quot;)</f><v>-0.1</v></c><c r="LQ25" s="38" t="n"><f aca="false">IF(AND(ISNUMBER(JU25),ISNUMBER(EG25)),JU25-EG25,&quot;&quot;)</f><v>-0.6</v></c><c r="LR25" s="38" t="n"><f aca="false">IF(AND(ISNUMBER(JV25),ISNUMBER(EH25)),JV25-EH25,&quot;&quot;)</f><v>-0.7</v></c><c r="LS25" s="38" t="n"><f aca="false">IF(AND(ISNUMBER(JW25),ISNUMBER(EI25)),JW25-EI25,&quot;&quot;)</f><v>-0.600000000000001</v></c><c r="LT25" s="38" t="n"><f aca="false">IF(AND(ISNUMBER(JX25),ISNUMBER(EJ25)),JX25-EJ25,&quot;&quot;)</f><v>131.4</v></c><c r="LU25" s="38" t="n"><f aca="false">IF(AND(ISNUMBER(JY25),ISNUMBER(EK25)),JY25-EK25,&quot;&quot;)</f><v>0</v></c><c r="LV25" s="38" t="n"><f aca="false">IF(AND(ISNUMBER(JZ25),ISNUMBER(EL25)),JZ25-EL25,&quot;&quot;)</f><v>-0.3</v></c><c r="LW25" s="38" t="n"><f aca="false">IF(AND(ISNUMBER(KA25),ISNUMBER(EM25)),KA25-EM25,&quot;&quot;)</f><v>-0.699999999999999</v></c><c r="LX25" s="38" t="n"><f aca="false">IF(AND(ISNUMBER(KB25),ISNUMBER(EN25)),KB25-EN25,&quot;&quot;)</f><v>-0.799999999999997</v></c><c r="LY25" s="38" t="n"><f aca="false">IF(AND(ISNUMBER(KC25),ISNUMBER(EO25)),KC25-EO25,&quot;&quot;)</f><v>-0.5</v></c><c r="LZ25" s="38" t="n"><f aca="false">IF(AND(ISNUMBER(KD25),ISNUMBER(EP25)),KD25-EP25,&quot;&quot;)</f><v>-1</v></c><c r="MA25" s="38" t="str"><f aca="false">IF(AND(ISNUMBER(HT25),ISNUMBER(FX25)),HT25-FX25,&quot;&quot;)</f><v></v></c><c r="MB25" s="38" t="str"><f aca="false">IF(AND(ISNUMBER(HU25),ISNUMBER(FY25)),HU25-FY25,&quot;&quot;)</f><v></v></c><c r="MC25" s="38" t="str"><f aca="false">IF(AND(ISNUMBER(HY25),ISNUMBER(GC25)),HY25-GC25,&quot;&quot;)</f><v></v></c><c r="MD25" s="38" t="n"><f aca="false">HZ25-GD25</f><v>7</v></c></row><row collapsed="false" customFormat="false" customHeight="true" hidden="false" ht="26.25" outlineLevel="0" r="26"><c r="A26" s="35" t="n"><v>41416</v></c><c r="B26" s="36" t="s"><v>367</v></c><c r="C26" s="36" t="s"><v>368</v></c><c r="D26" s="37" t="s"><v>331</v></c><c r="E26" s="38" t="n"><v>76</v></c><c r="F26" s="39" t="n"><v>13294</v></c><c r="G26" s="38" t="s"><v>340</v></c><c r="H26" s="38" t="s"><v>333</v></c><c r="I26" s="38" t="n"><v>1836414</v></c><c r="K26" s="86"/><c r="L26" s="41"/><c r="M26" s="41"/><c r="N26" s="41"/><c r="O26" s="41"/><c r="P26" s="42" t="n"><v>-0.5</v></c><c r="Q26" s="43" t="n"><v>-0.54</v></c><c r="R26" s="43" t="s"><v>334</v></c><c r="S26" s="44" t="n"><v>41333</v></c><c r="T26" s="45" t="n"><v>2.25</v></c><c r="U26" s="45" t="n"><v>0.75</v></c><c r="V26" s="38" t="n"><v>134</v></c><c r="W26" s="38" t="n"><v>40</v></c><c r="X26" s="38" t="n"><v>15</v></c><c r="Y26" s="38" t="n"><v>564</v></c><c r="Z26" s="38" t="n"><v>22.83</v></c><c r="AC26" s="38" t="n"><v>4.11</v></c><c r="AD26" s="38" t="n"><v>44.35</v></c><c r="AE26" s="38" t="n"><v>68</v></c><c r="AF26" s="38" t="n"><v>44.82</v></c><c r="AG26" s="38" t="n"><v>158</v></c><c r="AH26" s="38" t="n"><v>0</v></c><c r="AI26" s="38" t="n"><f aca="false">IF(AND(ISNUMBER(SK),SK&gt;0),1,0)</f><v>0</v></c><c r="AK26" s="46" t="n"><v>41605</v></c><c r="AL26" s="47" t="n"><v>40</v></c><c r="AM26" s="45" t="n"><v>-0.75</v></c><c r="AN26" s="45" t="n"><v>1.25</v></c><c r="AO26" s="38" t="n"><v>150</v></c><c r="AP26" s="38" t="n"><v>20</v></c><c r="AQ26" s="38" t="n"><v>15</v></c><c r="AR26" s="38" t="n"><v>482</v></c><c r="AS26" s="38" t="n"><v>1996</v></c><c r="AT26" s="38" t="n"><v>22.87</v></c><c r="AU26" s="38" t="n"><v>4.11</v></c><c r="AV26" s="38" t="n"><v>43.32</v></c><c r="AW26" s="38" t="n"><v>64</v></c><c r="AX26" s="38" t="n"><v>44.76</v></c><c r="AY26" s="38" t="n"><v>154</v></c><c r="AZ26" s="38" t="n"><f aca="false">IF(ISNUMBER(AM26),AM26+0.5*AN26,&quot;&quot;)</f><v>-0.125</v></c><c r="BA26" s="38" t="n"><f aca="false">IF(ISNUMBER(AZ26),IF(ISNUMBER(Q26),AZ26-Q26,&quot;MISSING&quot;),&quot;&quot;)</f><v>0.415</v></c><c r="BB26" s="38" t="n"><f aca="false">IF(AND(ISNUMBER(AR26),ISNUMBER(Y26)),AR26-Y26,IF(ISNUMBER(AR26),&quot;MISSING&quot;,&quot;&quot;))</f><v>-82</v></c><c r="BC26" s="71" t="n"><v>41717</v></c><c r="BS26" s="38" t="str"><f aca="false">IF(ISNUMBER(BR26),IF(ISNUMBER($Q26),BR26-$Q26,&quot;MISSING&quot;),&quot;&quot;)</f><v></v></c><c r="BT26" s="38" t="str"><f aca="false">IF(AND(ISNUMBER(BJ26),ISNUMBER($Y26)),BJ26-$Y26,IF(ISNUMBER(BJ26),&quot;MISSING&quot;,&quot;&quot;))</f><v></v></c><c r="BU26" s="38" t="n"><f aca="false">IF(AND(ISBLANK($AM26),ISBLANK($BE26)),0,1)</f><v>1</v></c><c r="BV26" s="38" t="n"><f aca="false">IF(AND(ISNUMBER($AM26),ISNUMBER($BE26)),1,0)</f><v>0</v></c><c r="BW26" s="38" t="str"><f aca="false">IF(BV26,SE_PREOP,&quot;&quot;)</f><v></v></c><c r="BX26" s="38" t="str"><f aca="false">IF(FU_6_AND_12,SE_6,&quot;&quot;)</f><v></v></c><c r="BY26" s="38" t="str"><f aca="false">IF(FU_6_AND_12,SE_12,&quot;&quot;)</f><v></v></c><c r="BZ26" s="49" t="n"><f aca="false">IF(AND(ISNUMBER(BC26),ISNUMBER(BE26)),BC26-A26,IF(ISNUMBER(AK26),AK26-A26,0))</f><v>189</v></c><c r="CA26" s="50" t="n"><f aca="false">IF(BZ26&gt;0,BZ26/30,&quot;&quot;)</f><v>6.3</v></c><c r="CB26" s="38" t="str"><f aca="false">IF(AND(ISNUMBER(AZ26),ISNUMBER(BR26)),(BR26-AZ26),&quot;&quot;)</f><v></v></c><c r="CC26" s="38" t="n"><f aca="false">IF(AND(ISNUMBER(AX26), ISNUMBER(AD26)), AVERAGE(AX26,AV26)-AVERAGE(AD26,AF26),&quot;&quot;)</f><v>-0.545000000000002</v></c><c r="CD26" s="38" t="str"><f aca="false">IF(AND(ISNUMBER(BN26), ISNUMBER(AD26)), AVERAGE(BN26,BP26)-AVERAGE(AD26,AF26),&quot;&quot;)</f><v></v></c><c r="CE26" s="38" t="n"><f aca="false">IF(ISNUMBER(CD26),CD26,IF(ISNUMBER(CC26),CC26,&quot;&quot;))</f><v>-0.545000000000002</v></c><c r="CF26" s="38" t="n"><f aca="false">IF(AND(ISNUMBER(SPH_PREOP),ISNUMBER(SE_LAST_)),SPH_PREOP+CYL_PREOP/2,&quot;&quot;)</f><v>2.625</v></c><c r="CG26" s="38" t="n"><f aca="false">IF(ISNUMBER(SE_12),SE_12,IF(ISNUMBER(SE_6),SE_6,&quot;&quot;))</f><v>-0.125</v></c><c r="CH26" s="51" t="n"><f aca="false">IF(AND(ISNUMBER(SE_LAST_),ISNUMBER(REF_TARGET)),SE_LAST_-REF_TARGET,&quot;&quot;)</f><v>0.415</v></c><c r="CI26" s="52" t="n"><f aca="false">IF(ISNUMBER(Y26),IF(ISNUMBER(BJ26),BJ26-Y26,IF(ISNUMBER(AR26),AR26-Y26,&quot;&quot;)),&quot;&quot;)</f><v>-82</v></c><c r="CJ26" s="38" t="n"><f aca="false">IF(ISNUMBER(Z26),IF(ISNUMBER(AT26),AT26-Z26,IF(ISNUMBER(BL26),BL26-Z26,&quot;&quot;)),&quot;&quot;)</f><v>0.0400000000000027</v></c><c r="CK26" s="53" t="n"><f aca="false">IF(ISNUMBER(LAST_SE_ERROR),REF_TARGET,&quot;&quot;)</f><v>-0.54</v></c><c r="CL26" s="53" t="n"><f aca="false">IF(AND(OR(ISNUMBER(BH26),ISNUMBER(AP26)),ISNUMBER(W26)),-LOG(20/W26)--LOG(20/IF(ISNUMBER(BH26),BH26,AP26)),&quot;&quot;)</f><v>0.301029995663981</v></c><c r="CM26" s="54" t="n"><f aca="false">IF(ISNUMBER(BF26),BF26,IF(ISNUMBER(AN26),AN26,&quot;&quot;))</f><v>1.25</v></c><c r="CN26" s="54" t="n"><f aca="false">IF(AND(ISNUMBER(CM26),ISNUMBER(U26)),CM26-U26,&quot;&quot;)</f><v>0.5</v></c><c r="CO26" s="55" t="n"><f aca="false">IF(ISNUMBER(BCVA_12),BCVA_12,IF(ISNUMBER(BCVA_6),BCVA_6,&quot;&quot;))</f><v>20</v></c><c r="CP26" s="55" t="n"><f aca="false">IF(ISNUMBER(CO26),PREOP_BCVA,&quot;&quot;)</f><v>40</v></c><c r="CQ26" s="56" t="n"><f aca="false">IF(AND(REF_TARGET&lt;=0,REF_TARGET&gt;-1),IF(ISNUMBER(UDVA_12),UDVA_12,IF(ISNUMBER(UDVA_6),UDVA_6,&quot;&quot;)),&quot;&quot;)</f><v>40</v></c><c r="CR26" s="53" t="n"><f aca="false">IF(ISNUMBER(PREOP_PENTACAM_RV),IF(ISNUMBER(SPH_6),IF(ISNUMBER($EQ26),0,1),&quot;&quot;),&quot;&quot;)</f><v>0</v></c><c r="CS26" s="53" t="str"><f aca="false">IF(ISNUMBER(PREOP_PENTACAM_RV),IF(ISNUMBER(SPH_12),IF(ISNUMBER($GM26),0,1),&quot;&quot;),&quot;&quot;)</f><v></v></c><c r="CT26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26" s="0" t="n"><v>7.65</v></c><c r="CV26" s="38" t="n"><v>7.77</v></c><c r="CW26" s="38" t="n"><v>60.1</v></c><c r="CX26" s="38" t="n"><v>0.7</v></c><c r="CY26" s="38" t="n"><v>0.18</v></c><c r="CZ26" s="38" t="n"><v>0.57</v></c><c r="DA26" s="38" t="n"><v>2.35</v></c><c r="DB26" s="38" t="n"><v>2.92</v></c><c r="DC26" s="38" t="n"><v>568</v></c><c r="DD26" s="38" t="n"><v>569</v></c><c r="DE26" s="38" t="n"><v>633</v></c><c r="DF26" s="38" t="n"><v>575</v></c><c r="DG26" s="38" t="n"><v>639</v></c><c r="DH26" s="38" t="n"><v>582</v></c><c r="DI26" s="38" t="n"><v>568</v></c><c r="DJ26" s="38" t="n"><v>-0.07</v></c><c r="DK26" s="38" t="n"><v>0.13</v></c><c r="DL26" s="38" t="n"><v>7.73</v></c><c r="DM26" s="38" t="n"><v>7.69</v></c><c r="DN26" s="38" t="n"><v>7.73</v></c><c r="DO26" s="38" t="n"><v>7.92</v></c><c r="DP26" s="38" t="n"><v>8.31</v></c><c r="DQ26" s="38" t="n"><v>8.27</v></c><c r="DR26" s="38" t="n"><v>0</v></c><c r="DS26" s="38" t="n"><v>1.1</v></c><c r="DT26" s="38" t="n"><v>6.64</v></c><c r="DU26" s="38" t="n"><v>6.67</v></c><c r="DV26" s="38" t="n"><v>6.69</v></c><c r="DW26" s="38" t="n"><v>6.92</v></c><c r="DX26" s="38" t="n"><v>7.21</v></c><c r="DY26" s="38" t="n"><v>7.11</v></c><c r="DZ26" s="38" t="n"><v>0</v></c><c r="EA26" s="58" t="n"><v>1.1</v></c><c r="EB26" s="59" t="n"><v>43.4</v></c><c r="EC26" s="59" t="n"><v>44.1</v></c><c r="ED26" s="59" t="n"><v>43.8</v></c><c r="EE26" s="59" t="n"><v>60.1</v></c><c r="EF26" s="59" t="n"><v>0.7</v></c><c r="EG26" s="59" t="n"><v>-5.9</v></c><c r="EH26" s="59" t="n"><v>-6.2</v></c><c r="EI26" s="59" t="n"><v>-6</v></c><c r="EJ26" s="59" t="n"><v>56.8</v></c><c r="EK26" s="59" t="n"><v>0.3</v></c><c r="EL26" s="59" t="n"><v>4.1</v></c><c r="EM26" s="59" t="n"><v>11.8</v></c><c r="EN26" s="59" t="n"><v>24.6</v></c><c r="EO26" s="59" t="n"><v>57.5</v></c><c r="EP26" s="60" t="n"><v>15</v></c><c r="EQ26" s="52" t="n"><v>7.61</v></c><c r="ER26" s="38" t="n"><v>7.82</v></c><c r="ES26" s="38" t="n"><v>65.5</v></c><c r="ET26" s="38" t="n"><v>1.2</v></c><c r="EU26" s="38" t="n"><v>0.38</v></c><c r="EV26" s="38" t="n"><v>0.58</v></c><c r="EW26" s="38" t="n"><v>4.41</v></c><c r="EX26" s="38" t="n"><v>4.91</v></c><c r="EY26" s="38" t="n"><v>504</v></c><c r="EZ26" s="38" t="n"><v>500</v></c><c r="FA26" s="38" t="n"><v>637</v></c><c r="FB26" s="38" t="n"><v>593</v></c><c r="FC26" s="38" t="n"><v>633</v></c><c r="FD26" s="38" t="n"><v>548</v></c><c r="FE26" s="38" t="n"><v>484</v></c><c r="FF26" s="38" t="n"><v>1.17</v></c><c r="FG26" s="38" t="n"><v>-0.72</v></c><c r="FH26" s="38" t="n"><v>7.71</v></c><c r="FI26" s="38" t="n"><v>7.73</v></c><c r="FJ26" s="38" t="n"><v>7.78</v></c><c r="FK26" s="38" t="n"><v>7.96</v></c><c r="FL26" s="38" t="n"><v>8.17</v></c><c r="FM26" s="38" t="n"><v>8.26</v></c><c r="FN26" s="38" t="n"><v>0</v></c><c r="FO26" s="38" t="n"><v>1.3</v></c><c r="FP26" s="38" t="n"><v>6.3</v></c><c r="FQ26" s="38" t="n"><v>6.22</v></c><c r="FR26" s="38" t="n"><v>6.4</v></c><c r="FS26" s="38" t="n"><v>6.8</v></c><c r="FT26" s="38" t="n"><v>6.76</v></c><c r="FU26" s="38" t="n"><v>0</v></c><c r="FV26" s="38" t="n"><v>0</v></c><c r="FW26" s="58" t="n"><v>1.3</v></c><c r="FX26" s="59" t="n"><v>43.2</v></c><c r="FY26" s="59" t="n"><v>44.4</v></c><c r="FZ26" s="59" t="n"><v>43.8</v></c><c r="GA26" s="59" t="n"><v>65.5</v></c><c r="GB26" s="59" t="n"><v>1.2</v></c><c r="GC26" s="59" t="n"><v>-6.3</v></c><c r="GD26" s="59" t="n"><v>-6.5</v></c><c r="GE26" s="59" t="n"><v>-6.4</v></c><c r="GF26" s="59" t="n"><v>154.5</v></c><c r="GG26" s="59" t="n"><v>0.3</v></c><c r="GH26" s="59" t="n"><v>3.7</v></c><c r="GI26" s="59" t="n"><v>10.8</v></c><c r="GJ26" s="59" t="n"><v>23.4</v></c><c r="GK26" s="59" t="n"><v>57.2</v></c><c r="GL26" s="61" t="n"><v>17</v></c><c r="II26" s="52" t="n"><f aca="false">IF(ISNUMBER(GM26),GM26,IF(ISNUMBER(EQ26),EQ26,&quot;&quot;))</f><v>7.61</v></c><c r="IJ26" s="38" t="n"><f aca="false">IF(ISNUMBER(GN26),GN26,IF(ISNUMBER(ER26),ER26,&quot;&quot;))</f><v>7.82</v></c><c r="IK26" s="38" t="n"><f aca="false">IF(ISNUMBER(GO26),GO26,IF(ISNUMBER(ES26),ES26,&quot;&quot;))</f><v>65.5</v></c><c r="IL26" s="38" t="n"><f aca="false">IF(ISNUMBER(GP26),GP26,IF(ISNUMBER(ET26),ET26,&quot;&quot;))</f><v>1.2</v></c><c r="IM26" s="38" t="n"><f aca="false">IF(ISNUMBER(GQ26),GQ26,IF(ISNUMBER(EU26),EU26,&quot;&quot;))</f><v>0.38</v></c><c r="IN26" s="38" t="n"><f aca="false">IF(ISNUMBER(GR26),GR26,IF(ISNUMBER(EV26),EV26,&quot;&quot;))</f><v>0.58</v></c><c r="IO26" s="38" t="n"><f aca="false">IF(ISNUMBER(GS26),GS26,IF(ISNUMBER(EW26),EW26,&quot;&quot;))</f><v>4.41</v></c><c r="IP26" s="38" t="n"><f aca="false">IF(ISNUMBER(GT26),GT26,IF(ISNUMBER(EX26),EX26,&quot;&quot;))</f><v>4.91</v></c><c r="IQ26" s="38" t="n"><f aca="false">IF(ISNUMBER(GU26),GU26,IF(ISNUMBER(EY26),EY26,&quot;&quot;))</f><v>504</v></c><c r="IR26" s="38" t="n"><f aca="false">IF(ISNUMBER(GV26),GV26,IF(ISNUMBER(EZ26),EZ26,&quot;&quot;))</f><v>500</v></c><c r="IS26" s="38" t="n"><f aca="false">IF(ISNUMBER(GW26),GW26,IF(ISNUMBER(FA26),FA26,&quot;&quot;))</f><v>637</v></c><c r="IT26" s="38" t="n"><f aca="false">IF(ISNUMBER(GX26),GX26,IF(ISNUMBER(FB26),FB26,&quot;&quot;))</f><v>593</v></c><c r="IU26" s="38" t="n"><f aca="false">IF(ISNUMBER(GY26),GY26,IF(ISNUMBER(FC26),FC26,&quot;&quot;))</f><v>633</v></c><c r="IV26" s="38" t="n"><f aca="false">IF(ISNUMBER(GZ26),GZ26,IF(ISNUMBER(FD26),FD26,&quot;&quot;))</f><v>548</v></c><c r="IW26" s="38" t="n"><f aca="false">IF(ISNUMBER(HA26),HA26,IF(ISNUMBER(FE26),FE26,&quot;&quot;))</f><v>484</v></c><c r="IX26" s="38" t="n"><f aca="false">IF(ISNUMBER(HB26),HB26,IF(ISNUMBER(FF26),FF26,&quot;&quot;))</f><v>1.17</v></c><c r="IY26" s="38" t="n"><f aca="false">IF(ISNUMBER(HC26),HC26,IF(ISNUMBER(FG26),FG26,&quot;&quot;))</f><v>-0.72</v></c><c r="IZ26" s="38" t="n"><f aca="false">IF(ISNUMBER(HD26),HD26,IF(ISNUMBER(FH26),FH26,&quot;&quot;))</f><v>7.71</v></c><c r="JA26" s="38" t="n"><f aca="false">IF(ISNUMBER(HE26),HE26,IF(ISNUMBER(FI26),FI26,&quot;&quot;))</f><v>7.73</v></c><c r="JB26" s="38" t="n"><f aca="false">IF(ISNUMBER(HF26),HF26,IF(ISNUMBER(FJ26),FJ26,&quot;&quot;))</f><v>7.78</v></c><c r="JC26" s="38" t="n"><f aca="false">IF(ISNUMBER(HG26),HG26,IF(ISNUMBER(FK26),FK26,&quot;&quot;))</f><v>7.96</v></c><c r="JD26" s="38" t="n"><f aca="false">IF(ISNUMBER(HH26),HH26,IF(ISNUMBER(FL26),FL26,&quot;&quot;))</f><v>8.17</v></c><c r="JE26" s="38" t="n"><f aca="false">IF(ISNUMBER(HI26),HI26,IF(ISNUMBER(FM26),FM26,&quot;&quot;))</f><v>8.26</v></c><c r="JF26" s="38" t="n"><f aca="false">IF(ISNUMBER(HJ26),HJ26,IF(ISNUMBER(FN26),FN26,&quot;&quot;))</f><v>0</v></c><c r="JG26" s="38" t="n"><f aca="false">IF(ISNUMBER(HK26),HK26,IF(ISNUMBER(FO26),FO26,&quot;&quot;))</f><v>1.3</v></c><c r="JH26" s="38" t="n"><f aca="false">IF(ISNUMBER(HL26),HL26,IF(ISNUMBER(FP26),FP26,&quot;&quot;))</f><v>6.3</v></c><c r="JI26" s="38" t="n"><f aca="false">IF(ISNUMBER(HM26),HM26,IF(ISNUMBER(FQ26),FQ26,&quot;&quot;))</f><v>6.22</v></c><c r="JJ26" s="38" t="n"><f aca="false">IF(ISNUMBER(HN26),HN26,IF(ISNUMBER(FR26),FR26,&quot;&quot;))</f><v>6.4</v></c><c r="JK26" s="38" t="n"><f aca="false">IF(ISNUMBER(HO26),HO26,IF(ISNUMBER(FS26),FS26,&quot;&quot;))</f><v>6.8</v></c><c r="JL26" s="38" t="n"><f aca="false">IF(ISNUMBER(HP26),HP26,IF(ISNUMBER(FT26),FT26,&quot;&quot;))</f><v>6.76</v></c><c r="JM26" s="38" t="n"><f aca="false">IF(ISNUMBER(HQ26),HQ26,IF(ISNUMBER(FU26),FU26,&quot;&quot;))</f><v>0</v></c><c r="JN26" s="51" t="n"><f aca="false">IF(ISNUMBER(HR26),HR26,IF(ISNUMBER(FV26),FV26,&quot;&quot;))</f><v>0</v></c><c r="JO26" s="59" t="n"><f aca="false">IF(ISNUMBER(HS26),HS26,IF(ISNUMBER(FW26),FW26,&quot;&quot;))</f><v>1.3</v></c><c r="JP26" s="59" t="n"><f aca="false">IF(ISNUMBER(HT26),HT26,IF(ISNUMBER(FX26),FX26,&quot;&quot;))</f><v>43.2</v></c><c r="JQ26" s="59" t="n"><f aca="false">IF(ISNUMBER(HU26),HU26,IF(ISNUMBER(FY26),FY26,&quot;&quot;))</f><v>44.4</v></c><c r="JR26" s="59" t="n"><f aca="false">IF(ISNUMBER(HV26),HV26,IF(ISNUMBER(FZ26),FZ26,&quot;&quot;))</f><v>43.8</v></c><c r="JS26" s="59" t="n"><f aca="false">IF(ISNUMBER(HW26),HW26,IF(ISNUMBER(GA26),GA26,&quot;&quot;))</f><v>65.5</v></c><c r="JT26" s="59" t="n"><f aca="false">IF(ISNUMBER(HX26),HX26,IF(ISNUMBER(GB26),GB26,&quot;&quot;))</f><v>1.2</v></c><c r="JU26" s="59" t="n"><f aca="false">IF(ISNUMBER(HY26),HY26,IF(ISNUMBER(GC26),GC26,&quot;&quot;))</f><v>-6.3</v></c><c r="JV26" s="59" t="n"><f aca="false">IF(ISNUMBER(HZ26),HZ26,IF(ISNUMBER(GD26),GD26,&quot;&quot;))</f><v>-6.5</v></c><c r="JW26" s="59" t="n"><f aca="false">IF(ISNUMBER(IA26),IA26,IF(ISNUMBER(GE26),GE26,&quot;&quot;))</f><v>-6.4</v></c><c r="JX26" s="59" t="n"><f aca="false">IF(ISNUMBER(IB26),IB26,IF(ISNUMBER(GF26),GF26,&quot;&quot;))</f><v>154.5</v></c><c r="JY26" s="59" t="n"><f aca="false">IF(ISNUMBER(IC26),IC26,IF(ISNUMBER(GG26),GG26,&quot;&quot;))</f><v>0.3</v></c><c r="JZ26" s="59" t="n"><f aca="false">IF(ISNUMBER(ID26),ID26,IF(ISNUMBER(GH26),GH26,&quot;&quot;))</f><v>3.7</v></c><c r="KA26" s="59" t="n"><f aca="false">IF(ISNUMBER(IE26),IE26,IF(ISNUMBER(GI26),GI26,&quot;&quot;))</f><v>10.8</v></c><c r="KB26" s="59" t="n"><f aca="false">IF(ISNUMBER(IF26),IF26,IF(ISNUMBER(GJ26),GJ26,&quot;&quot;))</f><v>23.4</v></c><c r="KC26" s="59" t="n"><f aca="false">IF(ISNUMBER(IG26),IG26,IF(ISNUMBER(GK26),GK26,&quot;&quot;))</f><v>57.2</v></c><c r="KD26" s="61" t="n"><f aca="false">IF(ISNUMBER(IH26),IH26,IF(ISNUMBER(GL26),GL26,&quot;&quot;))</f><v>17</v></c><c r="KE26" s="52" t="n"><f aca="false">IF(AND(ISNUMBER(II26),ISNUMBER(CU26)),II26-CU26,&quot;&quot;)</f><v>-0.04</v></c><c r="KF26" s="38" t="n"><f aca="false">IF(AND(ISNUMBER(IJ26),ISNUMBER(CV26)),IJ26-CV26,&quot;&quot;)</f><v>0.0500000000000007</v></c><c r="KG26" s="38" t="n"><f aca="false">IF(AND(ISNUMBER(IK26),ISNUMBER(CW26)),IK26-CW26,&quot;&quot;)</f><v>5.4</v></c><c r="KH26" s="38" t="n"><f aca="false">IF(AND(ISNUMBER(IL26),ISNUMBER(CX26)),IL26-CX26,&quot;&quot;)</f><v>0.5</v></c><c r="KI26" s="38" t="n"><f aca="false">IF(AND(ISNUMBER(IM26),ISNUMBER(CY26)),IM26-CY26,&quot;&quot;)</f><v>0.2</v></c><c r="KJ26" s="38" t="n"><f aca="false">IF(AND(ISNUMBER(IN26),ISNUMBER(CZ26)),IN26-CZ26,&quot;&quot;)</f><v>0.0099999999999999</v></c><c r="KK26" s="38" t="n"><f aca="false">IF(AND(ISNUMBER(IO26),ISNUMBER(DA26)),IO26-DA26,&quot;&quot;)</f><v>2.06</v></c><c r="KL26" s="38" t="n"><f aca="false">IF(AND(ISNUMBER(IP26),ISNUMBER(DB26)),IP26-DB26,&quot;&quot;)</f><v>1.99</v></c><c r="KM26" s="38" t="n"><f aca="false">IF(AND(ISNUMBER(IQ26),ISNUMBER(DC26)),IQ26-DC26,&quot;&quot;)</f><v>-64</v></c><c r="KN26" s="38" t="n"><f aca="false">IF(AND(ISNUMBER(IR26),ISNUMBER(DD26)),IR26-DD26,&quot;&quot;)</f><v>-69</v></c><c r="KO26" s="38" t="n"><f aca="false">IF(AND(ISNUMBER(IS26),ISNUMBER(DE26)),IS26-DE26,&quot;&quot;)</f><v>4</v></c><c r="KP26" s="38" t="n"><f aca="false">IF(AND(ISNUMBER(IT26),ISNUMBER(DF26)),IT26-DF26,&quot;&quot;)</f><v>18</v></c><c r="KQ26" s="38" t="n"><f aca="false">IF(AND(ISNUMBER(IU26),ISNUMBER(DG26)),IU26-DG26,&quot;&quot;)</f><v>-6</v></c><c r="KR26" s="38" t="n"><f aca="false">IF(AND(ISNUMBER(IV26),ISNUMBER(DH26)),IV26-DH26,&quot;&quot;)</f><v>-34</v></c><c r="KS26" s="38" t="n"><f aca="false">IF(AND(ISNUMBER(IW26),ISNUMBER(DI26)),IW26-DI26,&quot;&quot;)</f><v>-84</v></c><c r="KT26" s="38" t="n"><f aca="false">IF(AND(ISNUMBER(IX26),ISNUMBER(DJ26)),IX26-DJ26,&quot;&quot;)</f><v>1.24</v></c><c r="KU26" s="38" t="n"><f aca="false">IF(AND(ISNUMBER(IY26),ISNUMBER(DK26)),IY26-DK26,&quot;&quot;)</f><v>-0.85</v></c><c r="KV26" s="38" t="n"><f aca="false">IF(AND(ISNUMBER(IZ26),ISNUMBER(DL26)),IZ26-DL26,&quot;&quot;)</f><v>-0.0200000000000005</v></c><c r="KW26" s="38" t="n"><f aca="false">IF(AND(ISNUMBER(JA26),ISNUMBER(DM26)),JA26-DM26,&quot;&quot;)</f><v>0.04</v></c><c r="KX26" s="38" t="n"><f aca="false">IF(AND(ISNUMBER(JB26),ISNUMBER(DN26)),JB26-DN26,&quot;&quot;)</f><v>0.0499999999999998</v></c><c r="KY26" s="38" t="n"><f aca="false">IF(AND(ISNUMBER(JC26),ISNUMBER(DO26)),JC26-DO26,&quot;&quot;)</f><v>0.04</v></c><c r="KZ26" s="38" t="n"><f aca="false">IF(AND(ISNUMBER(JD26),ISNUMBER(DP26)),JD26-DP26,&quot;&quot;)</f><v>-0.140000000000001</v></c><c r="LA26" s="38" t="n"><f aca="false">IF(AND(ISNUMBER(JE26),ISNUMBER(DQ26)),JE26-DQ26,&quot;&quot;)</f><v>-0.00999999999999979</v></c><c r="LB26" s="38" t="n"><f aca="false">IF(AND(ISNUMBER(JF26),ISNUMBER(DR26)),JF26-DR26,&quot;&quot;)</f><v>0</v></c><c r="LC26" s="38" t="n"><f aca="false">IF(AND(ISNUMBER(JG26),ISNUMBER(DS26)),JG26-DS26,&quot;&quot;)</f><v>0.2</v></c><c r="LD26" s="38" t="n"><f aca="false">IF(AND(ISNUMBER(JH26),ISNUMBER(DT26)),JH26-DT26,&quot;&quot;)</f><v>-0.34</v></c><c r="LE26" s="38" t="n"><f aca="false">IF(AND(ISNUMBER(JI26),ISNUMBER(DU26)),JI26-DU26,&quot;&quot;)</f><v>-0.45</v></c><c r="LF26" s="38" t="n"><f aca="false">IF(AND(ISNUMBER(JJ26),ISNUMBER(DV26)),JJ26-DV26,&quot;&quot;)</f><v>-0.29</v></c><c r="LG26" s="38" t="n"><f aca="false">IF(AND(ISNUMBER(JK26),ISNUMBER(DW26)),JK26-DW26,&quot;&quot;)</f><v>-0.12</v></c><c r="LH26" s="38" t="n"><f aca="false">IF(AND(ISNUMBER(JL26),ISNUMBER(DX26)),JL26-DX26,&quot;&quot;)</f><v>-0.45</v></c><c r="LI26" s="38" t="n"><f aca="false">IF(AND(ISNUMBER(JM26),ISNUMBER(DY26)),JM26-DY26,&quot;&quot;)</f><v>-7.11</v></c><c r="LJ26" s="38" t="n"><f aca="false">IF(AND(ISNUMBER(JN26),ISNUMBER(DZ26)),JN26-DZ26,&quot;&quot;)</f><v>0</v></c><c r="LK26" s="38" t="n"><f aca="false">IF(AND(ISNUMBER(JO26),ISNUMBER(EA26)),JO26-EA26,&quot;&quot;)</f><v>0.2</v></c><c r="LL26" s="38" t="n"><f aca="false">IF(AND(ISNUMBER(JP26),ISNUMBER(EB26)),JP26-EB26,&quot;&quot;)</f><v>-0.199999999999996</v></c><c r="LM26" s="38" t="n"><f aca="false">IF(AND(ISNUMBER(JQ26),ISNUMBER(EC26)),JQ26-EC26,&quot;&quot;)</f><v>0.299999999999997</v></c><c r="LN26" s="38" t="n"><f aca="false">IF(AND(ISNUMBER(JR26),ISNUMBER(ED26)),JR26-ED26,&quot;&quot;)</f><v>0</v></c><c r="LO26" s="38" t="n"><f aca="false">IF(AND(ISNUMBER(JS26),ISNUMBER(EE26)),JS26-EE26,&quot;&quot;)</f><v>5.4</v></c><c r="LP26" s="38" t="n"><f aca="false">IF(AND(ISNUMBER(JT26),ISNUMBER(EF26)),JT26-EF26,&quot;&quot;)</f><v>0.5</v></c><c r="LQ26" s="38" t="n"><f aca="false">IF(AND(ISNUMBER(JU26),ISNUMBER(EG26)),JU26-EG26,&quot;&quot;)</f><v>-0.4</v></c><c r="LR26" s="38" t="n"><f aca="false">IF(AND(ISNUMBER(JV26),ISNUMBER(EH26)),JV26-EH26,&quot;&quot;)</f><v>-0.3</v></c><c r="LS26" s="38" t="n"><f aca="false">IF(AND(ISNUMBER(JW26),ISNUMBER(EI26)),JW26-EI26,&quot;&quot;)</f><v>-0.4</v></c><c r="LT26" s="38" t="n"><f aca="false">IF(AND(ISNUMBER(JX26),ISNUMBER(EJ26)),JX26-EJ26,&quot;&quot;)</f><v>97.7</v></c><c r="LU26" s="38" t="n"><f aca="false">IF(AND(ISNUMBER(JY26),ISNUMBER(EK26)),JY26-EK26,&quot;&quot;)</f><v>0</v></c><c r="LV26" s="38" t="n"><f aca="false">IF(AND(ISNUMBER(JZ26),ISNUMBER(EL26)),JZ26-EL26,&quot;&quot;)</f><v>-0.4</v></c><c r="LW26" s="38" t="n"><f aca="false">IF(AND(ISNUMBER(KA26),ISNUMBER(EM26)),KA26-EM26,&quot;&quot;)</f><v>-1</v></c><c r="LX26" s="38" t="n"><f aca="false">IF(AND(ISNUMBER(KB26),ISNUMBER(EN26)),KB26-EN26,&quot;&quot;)</f><v>-1.2</v></c><c r="LY26" s="38" t="n"><f aca="false">IF(AND(ISNUMBER(KC26),ISNUMBER(EO26)),KC26-EO26,&quot;&quot;)</f><v>-0.299999999999997</v></c><c r="LZ26" s="38" t="n"><f aca="false">IF(AND(ISNUMBER(KD26),ISNUMBER(EP26)),KD26-EP26,&quot;&quot;)</f><v>2</v></c><c r="MA26" s="38" t="str"><f aca="false">IF(AND(ISNUMBER(HT26),ISNUMBER(FX26)),HT26-FX26,&quot;&quot;)</f><v></v></c><c r="MB26" s="38" t="str"><f aca="false">IF(AND(ISNUMBER(HU26),ISNUMBER(FY26)),HU26-FY26,&quot;&quot;)</f><v></v></c><c r="MC26" s="38" t="str"><f aca="false">IF(AND(ISNUMBER(HY26),ISNUMBER(GC26)),HY26-GC26,&quot;&quot;)</f><v></v></c><c r="MD26" s="38" t="n"><f aca="false">HZ26-GD26</f><v>6.5</v></c></row><row collapsed="false" customFormat="false" customHeight="true" hidden="false" ht="26.25" outlineLevel="0" r="27"><c r="A27" s="35" t="n"><v>41367</v></c><c r="B27" s="36" t="s"><v>385</v></c><c r="C27" s="36" t="s"><v>386</v></c><c r="D27" s="37" t="s"><v>331</v></c><c r="E27" s="38" t="n"><v>65</v></c><c r="F27" s="39" t="n"><v>17231</v></c><c r="G27" s="38" t="s"><v>340</v></c><c r="H27" s="38" t="s"><v>333</v></c><c r="I27" s="38" t="n"><v>1828940</v></c><c r="J27" s="38" t="s"><v>364</v></c><c r="P27" s="42" t="n"><v>-0.5</v></c><c r="Q27" s="38" t="n"><v>-0.48</v></c><c r="R27" s="38" t="s"><v>334</v></c><c r="S27" s="44" t="n"><v>41316</v></c><c r="T27" s="45" t="n"><v>-3</v></c><c r="U27" s="45" t="n"><v>1.5</v></c><c r="V27" s="38" t="n"><v>25</v></c><c r="W27" s="38" t="n"><v>30</v></c><c r="X27" s="38" t="n"><v>13</v></c><c r="Y27" s="38" t="n"><v>553</v></c><c r="Z27" s="38" t="n"><v>23.91</v></c><c r="AC27" s="38" t="n"><v>2.51</v></c><c r="AD27" s="38" t="n"><v>45.36</v></c><c r="AE27" s="38" t="n"><v>115</v></c><c r="AF27" s="38" t="n"><v>46.23</v></c><c r="AG27" s="38" t="n"><v>25</v></c><c r="AH27" s="38" t="n"><v>0</v></c><c r="AI27" s="38" t="n"><f aca="false">IF(AND(ISNUMBER(SK),SK&gt;0),1,0)</f><v>0</v></c><c r="AK27" s="46" t="n"><v>41561</v></c><c r="AL27" s="47" t="n"><v>30</v></c><c r="AM27" s="45" t="n"><v>-0.5</v></c><c r="AN27" s="45" t="n"><v>1</v></c><c r="AO27" s="38" t="n"><v>165</v></c><c r="AP27" s="38" t="n"><v>25</v></c><c r="AQ27" s="38" t="n"><v>14</v></c><c r="AR27" s="38" t="n"><v>537</v></c><c r="AS27" s="38" t="n"><v>2151</v></c><c r="AT27" s="38" t="n"><v>24</v></c><c r="AU27" s="38" t="n"><v>4.88</v></c><c r="AV27" s="38" t="n"><v>44.35</v></c><c r="AW27" s="38" t="n"><v>70</v></c><c r="AX27" s="38" t="n"><v>45.67</v></c><c r="AY27" s="38" t="n"><v>160</v></c><c r="AZ27" s="38" t="n"><f aca="false">IF(ISNUMBER(AM27),AM27+0.5*AN27,&quot;&quot;)</f><v>0</v></c><c r="BA27" s="38" t="n"><f aca="false">IF(ISNUMBER(AZ27),IF(ISNUMBER(Q27),AZ27-Q27,&quot;MISSING&quot;),&quot;&quot;)</f><v>0.48</v></c><c r="BB27" s="38" t="n"><f aca="false">IF(AND(ISNUMBER(AR27),ISNUMBER(Y27)),AR27-Y27,IF(ISNUMBER(AR27),&quot;MISSING&quot;,&quot;&quot;))</f><v>-16</v></c><c r="BC27" s="63" t="n"><v>41743</v></c><c r="BD27" s="47" t="s"><v>350</v></c><c r="BR27" s="38" t="str"><f aca="false">IF(ISNUMBER(BE27),BE27+0.5*BF27,&quot;&quot;)</f><v></v></c><c r="BS27" s="38" t="str"><f aca="false">IF(ISNUMBER(BR27),IF(ISNUMBER($Q27),BR27-$Q27,&quot;MISSING&quot;),&quot;&quot;)</f><v></v></c><c r="BT27" s="38" t="str"><f aca="false">IF(AND(ISNUMBER(BJ27),ISNUMBER($Y27)),BJ27-$Y27,IF(ISNUMBER(BJ27),&quot;MISSING&quot;,&quot;&quot;))</f><v></v></c><c r="BU27" s="38" t="n"><f aca="false">IF(AND(ISBLANK($AM27),ISBLANK($BE27)),0,1)</f><v>1</v></c><c r="BV27" s="38" t="n"><f aca="false">IF(AND(ISNUMBER($AM27),ISNUMBER($BE27)),1,0)</f><v>0</v></c><c r="BW27" s="38" t="str"><f aca="false">IF(BV27,SE_PREOP,&quot;&quot;)</f><v></v></c><c r="BX27" s="38" t="str"><f aca="false">IF(FU_6_AND_12,SE_6,&quot;&quot;)</f><v></v></c><c r="BY27" s="38" t="str"><f aca="false">IF(FU_6_AND_12,SE_12,&quot;&quot;)</f><v></v></c><c r="BZ27" s="49" t="n"><f aca="false">IF(AND(ISNUMBER(BC27),ISNUMBER(BE27)),BC27-A27,IF(ISNUMBER(AK27),AK27-A27,0))</f><v>194</v></c><c r="CA27" s="50" t="n"><f aca="false">IF(BZ27&gt;0,BZ27/30,&quot;&quot;)</f><v>6.46666666666667</v></c><c r="CB27" s="38" t="str"><f aca="false">IF(AND(ISNUMBER(AZ27),ISNUMBER(BR27)),(BR27-AZ27),&quot;&quot;)</f><v></v></c><c r="CC27" s="38" t="n"><f aca="false">IF(AND(ISNUMBER(AX27), ISNUMBER(AD27)), AVERAGE(AX27,AV27)-AVERAGE(AD27,AF27),&quot;&quot;)</f><v>-0.784999999999997</v></c><c r="CD27" s="38" t="str"><f aca="false">IF(AND(ISNUMBER(BN27), ISNUMBER(AD27)), AVERAGE(BN27,BP27)-AVERAGE(AD27,AF27),&quot;&quot;)</f><v></v></c><c r="CE27" s="38" t="n"><f aca="false">IF(ISNUMBER(CD27),CD27,IF(ISNUMBER(CC27),CC27,&quot;&quot;))</f><v>-0.784999999999997</v></c><c r="CF27" s="38" t="n"><f aca="false">IF(AND(ISNUMBER(SPH_PREOP),ISNUMBER(SE_LAST_)),SPH_PREOP+CYL_PREOP/2,&quot;&quot;)</f><v>-2.25</v></c><c r="CG27" s="38" t="n"><f aca="false">IF(ISNUMBER(SE_12),SE_12,IF(ISNUMBER(SE_6),SE_6,&quot;&quot;))</f><v>0</v></c><c r="CH27" s="51" t="n"><f aca="false">IF(AND(ISNUMBER(SE_LAST_),ISNUMBER(REF_TARGET)),SE_LAST_-REF_TARGET,&quot;&quot;)</f><v>0.48</v></c><c r="CI27" s="52" t="n"><f aca="false">IF(ISNUMBER(Y27),IF(ISNUMBER(BJ27),BJ27-Y27,IF(ISNUMBER(AR27),AR27-Y27,&quot;&quot;)),&quot;&quot;)</f><v>-16</v></c><c r="CJ27" s="38" t="n"><f aca="false">IF(ISNUMBER(Z27),IF(ISNUMBER(AT27),AT27-Z27,IF(ISNUMBER(BL27),BL27-Z27,&quot;&quot;)),&quot;&quot;)</f><v>0.0899999999999999</v></c><c r="CK27" s="53" t="n"><f aca="false">IF(ISNUMBER(LAST_SE_ERROR),REF_TARGET,&quot;&quot;)</f><v>-0.48</v></c><c r="CL27" s="53" t="n"><f aca="false">IF(AND(OR(ISNUMBER(BH27),ISNUMBER(AP27)),ISNUMBER(W27)),-LOG(20/W27)--LOG(20/IF(ISNUMBER(BH27),BH27,AP27)),&quot;&quot;)</f><v>0.0791812460476249</v></c><c r="CM27" s="54" t="n"><f aca="false">IF(ISNUMBER(BF27),BF27,IF(ISNUMBER(AN27),AN27,&quot;&quot;))</f><v>1</v></c><c r="CN27" s="54" t="n"><f aca="false">IF(AND(ISNUMBER(CM27),ISNUMBER(U27)),CM27-U27,&quot;&quot;)</f><v>-0.5</v></c><c r="CO27" s="55" t="n"><f aca="false">IF(ISNUMBER(BCVA_12),BCVA_12,IF(ISNUMBER(BCVA_6),BCVA_6,&quot;&quot;))</f><v>25</v></c><c r="CP27" s="55" t="n"><f aca="false">IF(ISNUMBER(CO27),PREOP_BCVA,&quot;&quot;)</f><v>30</v></c><c r="CQ27" s="56" t="n"><f aca="false">IF(AND(REF_TARGET&lt;=0,REF_TARGET&gt;-1),IF(ISNUMBER(UDVA_12),UDVA_12,IF(ISNUMBER(UDVA_6),UDVA_6,&quot;&quot;)),&quot;&quot;)</f><v>30</v></c><c r="CR27" s="53" t="n"><f aca="false">IF(ISNUMBER(PREOP_PENTACAM_RV),IF(ISNUMBER(SPH_6),IF(ISNUMBER($EQ27),0,1),&quot;&quot;),&quot;&quot;)</f><v>0</v></c><c r="CS27" s="53" t="str"><f aca="false">IF(ISNUMBER(PREOP_PENTACAM_RV),IF(ISNUMBER(SPH_12),IF(ISNUMBER($GM27),0,1),&quot;&quot;),&quot;&quot;)</f><v></v></c><c r="CT27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27" s="0" t="n"><v>7.49</v></c><c r="CV27" s="38" t="n"><v>7.65</v></c><c r="CW27" s="38" t="n"><v>82.8</v></c><c r="CX27" s="38" t="n"><v>0.9</v></c><c r="CY27" s="38" t="n"><v>0.07</v></c><c r="CZ27" s="38" t="n"><v>0.51</v></c><c r="DA27" s="38" t="n"><v>3.42</v></c><c r="DB27" s="38" t="n"><v>3.99</v></c><c r="DC27" s="38" t="n"><v>578</v></c><c r="DD27" s="38" t="n"><v>579</v></c><c r="DE27" s="38" t="n"><v>661</v></c><c r="DF27" s="38" t="n"><v>601</v></c><c r="DG27" s="38" t="n"><v>637</v></c><c r="DH27" s="38" t="n"><v>629</v></c><c r="DI27" s="38" t="n"><v>572</v></c><c r="DJ27" s="38" t="n"><v>-1.03</v></c><c r="DK27" s="38" t="n"><v>-0.96</v></c><c r="DL27" s="38" t="n"><v>7.6</v></c><c r="DM27" s="38" t="n"><v>7.53</v></c><c r="DN27" s="38" t="n"><v>7.53</v></c><c r="DO27" s="38" t="n"><v>7.71</v></c><c r="DP27" s="38" t="n"><v>8.14</v></c><c r="DQ27" s="38" t="n"><v>8.5</v></c><c r="DR27" s="38" t="n"><v>0</v></c><c r="DS27" s="38" t="n"><v>0.9</v></c><c r="DT27" s="38" t="n"><v>6.67</v></c><c r="DU27" s="38" t="n"><v>6.42</v></c><c r="DV27" s="38" t="n"><v>6.38</v></c><c r="DW27" s="38" t="n"><v>6.56</v></c><c r="DX27" s="38" t="n"><v>6.84</v></c><c r="DY27" s="38" t="n"><v>6.89</v></c><c r="DZ27" s="38" t="n"><v>0</v></c><c r="EA27" s="58" t="n"><v>0.9</v></c><c r="EB27" s="59" t="n"><v>44.1</v></c><c r="EC27" s="59" t="n"><v>45</v></c><c r="ED27" s="59" t="n"><v>44.6</v></c><c r="EE27" s="59" t="n"><v>82.8</v></c><c r="EF27" s="59" t="n"><v>0.9</v></c><c r="EG27" s="59" t="n"><v>-5.9</v></c><c r="EH27" s="59" t="n"><v>-6.3</v></c><c r="EI27" s="59" t="n"><v>-6.1</v></c><c r="EJ27" s="59" t="n"><v>57.9</v></c><c r="EK27" s="59" t="n"><v>0.4</v></c><c r="EL27" s="59" t="n"><v>4.1</v></c><c r="EM27" s="59" t="n"><v>11.9</v></c><c r="EN27" s="59" t="n"><v>25.3</v></c><c r="EO27" s="59" t="n"><v>60.7</v></c><c r="EP27" s="60" t="n"><v>11</v></c><c r="EQ27" s="52" t="n"><v>7.47</v></c><c r="ER27" s="38" t="n"><v>7.61</v></c><c r="ES27" s="38" t="n"><v>68.2</v></c><c r="ET27" s="38" t="n"><v>0.8</v></c><c r="EU27" s="38" t="n"><v>0.34</v></c><c r="EV27" s="38" t="n"><v>0.53</v></c><c r="EW27" s="38" t="n"><v>4.75</v></c><c r="EX27" s="38" t="n"><v>5.27</v></c><c r="EY27" s="38" t="n"><v>515</v></c><c r="EZ27" s="38" t="n"><v>512</v></c><c r="FA27" s="38" t="n"><v>639</v></c><c r="FB27" s="38" t="n"><v>586</v></c><c r="FC27" s="38" t="n"><v>614</v></c><c r="FD27" s="38" t="n"><v>589</v></c><c r="FE27" s="38" t="n"><v>503</v></c><c r="FF27" s="38" t="n"><v>0.83</v></c><c r="FG27" s="38" t="n"><v>-0.57</v></c><c r="FH27" s="38" t="n"><v>7.53</v></c><c r="FI27" s="38" t="n"><v>7.56</v></c><c r="FJ27" s="38" t="n"><v>7.59</v></c><c r="FK27" s="38" t="n"><v>7.74</v></c><c r="FL27" s="38" t="n"><v>8.02</v></c><c r="FM27" s="38" t="n"><v>8.27</v></c><c r="FN27" s="38" t="n"><v>0</v></c><c r="FO27" s="38" t="n"><v>1.2</v></c><c r="FP27" s="38" t="n"><v>6.22</v></c><c r="FQ27" s="38" t="n"><v>6.1</v></c><c r="FR27" s="38" t="n"><v>6.14</v></c><c r="FS27" s="38" t="n"><v>6.34</v></c><c r="FT27" s="38" t="n"><v>6.57</v></c><c r="FU27" s="38" t="n"><v>0</v></c><c r="FV27" s="38" t="n"><v>0</v></c><c r="FW27" s="58" t="n"><v>1.2</v></c><c r="FX27" s="59" t="n"><v>44.4</v></c><c r="FY27" s="59" t="n"><v>45.2</v></c><c r="FZ27" s="59" t="n"><v>44.8</v></c><c r="GA27" s="59" t="n"><v>68.2</v></c><c r="GB27" s="59" t="n"><v>0.8</v></c><c r="GC27" s="59" t="n"><v>-6.4</v></c><c r="GD27" s="59" t="n"><v>-6.5</v></c><c r="GE27" s="59" t="n"><v>-6.5</v></c><c r="GF27" s="59" t="n"><v>174.1</v></c><c r="GG27" s="59" t="n"><v>0.1</v></c><c r="GH27" s="59" t="n"><v>3.7</v></c><c r="GI27" s="59" t="n"><v>11</v></c><c r="GJ27" s="59" t="n"><v>24</v></c><c r="GK27" s="59" t="n"><v>60.8</v></c><c r="GL27" s="61" t="n"><v>16</v></c><c r="II27" s="52" t="n"><f aca="false">IF(ISNUMBER(GM27),GM27,IF(ISNUMBER(EQ27),EQ27,&quot;&quot;))</f><v>7.47</v></c><c r="IJ27" s="38" t="n"><f aca="false">IF(ISNUMBER(GN27),GN27,IF(ISNUMBER(ER27),ER27,&quot;&quot;))</f><v>7.61</v></c><c r="IK27" s="38" t="n"><f aca="false">IF(ISNUMBER(GO27),GO27,IF(ISNUMBER(ES27),ES27,&quot;&quot;))</f><v>68.2</v></c><c r="IL27" s="38" t="n"><f aca="false">IF(ISNUMBER(GP27),GP27,IF(ISNUMBER(ET27),ET27,&quot;&quot;))</f><v>0.8</v></c><c r="IM27" s="38" t="n"><f aca="false">IF(ISNUMBER(GQ27),GQ27,IF(ISNUMBER(EU27),EU27,&quot;&quot;))</f><v>0.34</v></c><c r="IN27" s="38" t="n"><f aca="false">IF(ISNUMBER(GR27),GR27,IF(ISNUMBER(EV27),EV27,&quot;&quot;))</f><v>0.53</v></c><c r="IO27" s="38" t="n"><f aca="false">IF(ISNUMBER(GS27),GS27,IF(ISNUMBER(EW27),EW27,&quot;&quot;))</f><v>4.75</v></c><c r="IP27" s="38" t="n"><f aca="false">IF(ISNUMBER(GT27),GT27,IF(ISNUMBER(EX27),EX27,&quot;&quot;))</f><v>5.27</v></c><c r="IQ27" s="38" t="n"><f aca="false">IF(ISNUMBER(GU27),GU27,IF(ISNUMBER(EY27),EY27,&quot;&quot;))</f><v>515</v></c><c r="IR27" s="38" t="n"><f aca="false">IF(ISNUMBER(GV27),GV27,IF(ISNUMBER(EZ27),EZ27,&quot;&quot;))</f><v>512</v></c><c r="IS27" s="38" t="n"><f aca="false">IF(ISNUMBER(GW27),GW27,IF(ISNUMBER(FA27),FA27,&quot;&quot;))</f><v>639</v></c><c r="IT27" s="38" t="n"><f aca="false">IF(ISNUMBER(GX27),GX27,IF(ISNUMBER(FB27),FB27,&quot;&quot;))</f><v>586</v></c><c r="IU27" s="38" t="n"><f aca="false">IF(ISNUMBER(GY27),GY27,IF(ISNUMBER(FC27),FC27,&quot;&quot;))</f><v>614</v></c><c r="IV27" s="38" t="n"><f aca="false">IF(ISNUMBER(GZ27),GZ27,IF(ISNUMBER(FD27),FD27,&quot;&quot;))</f><v>589</v></c><c r="IW27" s="38" t="n"><f aca="false">IF(ISNUMBER(HA27),HA27,IF(ISNUMBER(FE27),FE27,&quot;&quot;))</f><v>503</v></c><c r="IX27" s="38" t="n"><f aca="false">IF(ISNUMBER(HB27),HB27,IF(ISNUMBER(FF27),FF27,&quot;&quot;))</f><v>0.83</v></c><c r="IY27" s="38" t="n"><f aca="false">IF(ISNUMBER(HC27),HC27,IF(ISNUMBER(FG27),FG27,&quot;&quot;))</f><v>-0.57</v></c><c r="IZ27" s="38" t="n"><f aca="false">IF(ISNUMBER(HD27),HD27,IF(ISNUMBER(FH27),FH27,&quot;&quot;))</f><v>7.53</v></c><c r="JA27" s="38" t="n"><f aca="false">IF(ISNUMBER(HE27),HE27,IF(ISNUMBER(FI27),FI27,&quot;&quot;))</f><v>7.56</v></c><c r="JB27" s="38" t="n"><f aca="false">IF(ISNUMBER(HF27),HF27,IF(ISNUMBER(FJ27),FJ27,&quot;&quot;))</f><v>7.59</v></c><c r="JC27" s="38" t="n"><f aca="false">IF(ISNUMBER(HG27),HG27,IF(ISNUMBER(FK27),FK27,&quot;&quot;))</f><v>7.74</v></c><c r="JD27" s="38" t="n"><f aca="false">IF(ISNUMBER(HH27),HH27,IF(ISNUMBER(FL27),FL27,&quot;&quot;))</f><v>8.02</v></c><c r="JE27" s="38" t="n"><f aca="false">IF(ISNUMBER(HI27),HI27,IF(ISNUMBER(FM27),FM27,&quot;&quot;))</f><v>8.27</v></c><c r="JF27" s="38" t="n"><f aca="false">IF(ISNUMBER(HJ27),HJ27,IF(ISNUMBER(FN27),FN27,&quot;&quot;))</f><v>0</v></c><c r="JG27" s="38" t="n"><f aca="false">IF(ISNUMBER(HK27),HK27,IF(ISNUMBER(FO27),FO27,&quot;&quot;))</f><v>1.2</v></c><c r="JH27" s="38" t="n"><f aca="false">IF(ISNUMBER(HL27),HL27,IF(ISNUMBER(FP27),FP27,&quot;&quot;))</f><v>6.22</v></c><c r="JI27" s="38" t="n"><f aca="false">IF(ISNUMBER(HM27),HM27,IF(ISNUMBER(FQ27),FQ27,&quot;&quot;))</f><v>6.1</v></c><c r="JJ27" s="38" t="n"><f aca="false">IF(ISNUMBER(HN27),HN27,IF(ISNUMBER(FR27),FR27,&quot;&quot;))</f><v>6.14</v></c><c r="JK27" s="38" t="n"><f aca="false">IF(ISNUMBER(HO27),HO27,IF(ISNUMBER(FS27),FS27,&quot;&quot;))</f><v>6.34</v></c><c r="JL27" s="38" t="n"><f aca="false">IF(ISNUMBER(HP27),HP27,IF(ISNUMBER(FT27),FT27,&quot;&quot;))</f><v>6.57</v></c><c r="JM27" s="38" t="n"><f aca="false">IF(ISNUMBER(HQ27),HQ27,IF(ISNUMBER(FU27),FU27,&quot;&quot;))</f><v>0</v></c><c r="JN27" s="51" t="n"><f aca="false">IF(ISNUMBER(HR27),HR27,IF(ISNUMBER(FV27),FV27,&quot;&quot;))</f><v>0</v></c><c r="JO27" s="59" t="n"><f aca="false">IF(ISNUMBER(HS27),HS27,IF(ISNUMBER(FW27),FW27,&quot;&quot;))</f><v>1.2</v></c><c r="JP27" s="59" t="n"><f aca="false">IF(ISNUMBER(HT27),HT27,IF(ISNUMBER(FX27),FX27,&quot;&quot;))</f><v>44.4</v></c><c r="JQ27" s="59" t="n"><f aca="false">IF(ISNUMBER(HU27),HU27,IF(ISNUMBER(FY27),FY27,&quot;&quot;))</f><v>45.2</v></c><c r="JR27" s="59" t="n"><f aca="false">IF(ISNUMBER(HV27),HV27,IF(ISNUMBER(FZ27),FZ27,&quot;&quot;))</f><v>44.8</v></c><c r="JS27" s="59" t="n"><f aca="false">IF(ISNUMBER(HW27),HW27,IF(ISNUMBER(GA27),GA27,&quot;&quot;))</f><v>68.2</v></c><c r="JT27" s="59" t="n"><f aca="false">IF(ISNUMBER(HX27),HX27,IF(ISNUMBER(GB27),GB27,&quot;&quot;))</f><v>0.8</v></c><c r="JU27" s="59" t="n"><f aca="false">IF(ISNUMBER(HY27),HY27,IF(ISNUMBER(GC27),GC27,&quot;&quot;))</f><v>-6.4</v></c><c r="JV27" s="59" t="n"><f aca="false">IF(ISNUMBER(HZ27),HZ27,IF(ISNUMBER(GD27),GD27,&quot;&quot;))</f><v>-6.5</v></c><c r="JW27" s="59" t="n"><f aca="false">IF(ISNUMBER(IA27),IA27,IF(ISNUMBER(GE27),GE27,&quot;&quot;))</f><v>-6.5</v></c><c r="JX27" s="59" t="n"><f aca="false">IF(ISNUMBER(IB27),IB27,IF(ISNUMBER(GF27),GF27,&quot;&quot;))</f><v>174.1</v></c><c r="JY27" s="59" t="n"><f aca="false">IF(ISNUMBER(IC27),IC27,IF(ISNUMBER(GG27),GG27,&quot;&quot;))</f><v>0.1</v></c><c r="JZ27" s="59" t="n"><f aca="false">IF(ISNUMBER(ID27),ID27,IF(ISNUMBER(GH27),GH27,&quot;&quot;))</f><v>3.7</v></c><c r="KA27" s="59" t="n"><f aca="false">IF(ISNUMBER(IE27),IE27,IF(ISNUMBER(GI27),GI27,&quot;&quot;))</f><v>11</v></c><c r="KB27" s="59" t="n"><f aca="false">IF(ISNUMBER(IF27),IF27,IF(ISNUMBER(GJ27),GJ27,&quot;&quot;))</f><v>24</v></c><c r="KC27" s="59" t="n"><f aca="false">IF(ISNUMBER(IG27),IG27,IF(ISNUMBER(GK27),GK27,&quot;&quot;))</f><v>60.8</v></c><c r="KD27" s="61" t="n"><f aca="false">IF(ISNUMBER(IH27),IH27,IF(ISNUMBER(GL27),GL27,&quot;&quot;))</f><v>16</v></c><c r="KE27" s="52" t="n"><f aca="false">IF(AND(ISNUMBER(II27),ISNUMBER(CU27)),II27-CU27,&quot;&quot;)</f><v>-0.0200000000000005</v></c><c r="KF27" s="38" t="n"><f aca="false">IF(AND(ISNUMBER(IJ27),ISNUMBER(CV27)),IJ27-CV27,&quot;&quot;)</f><v>-0.04</v></c><c r="KG27" s="38" t="n"><f aca="false">IF(AND(ISNUMBER(IK27),ISNUMBER(CW27)),IK27-CW27,&quot;&quot;)</f><v>-14.6</v></c><c r="KH27" s="38" t="n"><f aca="false">IF(AND(ISNUMBER(IL27),ISNUMBER(CX27)),IL27-CX27,&quot;&quot;)</f><v>-0.1</v></c><c r="KI27" s="38" t="n"><f aca="false">IF(AND(ISNUMBER(IM27),ISNUMBER(CY27)),IM27-CY27,&quot;&quot;)</f><v>0.27</v></c><c r="KJ27" s="38" t="n"><f aca="false">IF(AND(ISNUMBER(IN27),ISNUMBER(CZ27)),IN27-CZ27,&quot;&quot;)</f><v>0.02</v></c><c r="KK27" s="38" t="n"><f aca="false">IF(AND(ISNUMBER(IO27),ISNUMBER(DA27)),IO27-DA27,&quot;&quot;)</f><v>1.33</v></c><c r="KL27" s="38" t="n"><f aca="false">IF(AND(ISNUMBER(IP27),ISNUMBER(DB27)),IP27-DB27,&quot;&quot;)</f><v>1.28</v></c><c r="KM27" s="38" t="n"><f aca="false">IF(AND(ISNUMBER(IQ27),ISNUMBER(DC27)),IQ27-DC27,&quot;&quot;)</f><v>-63</v></c><c r="KN27" s="38" t="n"><f aca="false">IF(AND(ISNUMBER(IR27),ISNUMBER(DD27)),IR27-DD27,&quot;&quot;)</f><v>-67</v></c><c r="KO27" s="38" t="n"><f aca="false">IF(AND(ISNUMBER(IS27),ISNUMBER(DE27)),IS27-DE27,&quot;&quot;)</f><v>-22</v></c><c r="KP27" s="38" t="n"><f aca="false">IF(AND(ISNUMBER(IT27),ISNUMBER(DF27)),IT27-DF27,&quot;&quot;)</f><v>-15</v></c><c r="KQ27" s="38" t="n"><f aca="false">IF(AND(ISNUMBER(IU27),ISNUMBER(DG27)),IU27-DG27,&quot;&quot;)</f><v>-23</v></c><c r="KR27" s="38" t="n"><f aca="false">IF(AND(ISNUMBER(IV27),ISNUMBER(DH27)),IV27-DH27,&quot;&quot;)</f><v>-40</v></c><c r="KS27" s="38" t="n"><f aca="false">IF(AND(ISNUMBER(IW27),ISNUMBER(DI27)),IW27-DI27,&quot;&quot;)</f><v>-69</v></c><c r="KT27" s="38" t="n"><f aca="false">IF(AND(ISNUMBER(IX27),ISNUMBER(DJ27)),IX27-DJ27,&quot;&quot;)</f><v>1.86</v></c><c r="KU27" s="38" t="n"><f aca="false">IF(AND(ISNUMBER(IY27),ISNUMBER(DK27)),IY27-DK27,&quot;&quot;)</f><v>0.39</v></c><c r="KV27" s="38" t="n"><f aca="false">IF(AND(ISNUMBER(IZ27),ISNUMBER(DL27)),IZ27-DL27,&quot;&quot;)</f><v>-0.0699999999999994</v></c><c r="KW27" s="38" t="n"><f aca="false">IF(AND(ISNUMBER(JA27),ISNUMBER(DM27)),JA27-DM27,&quot;&quot;)</f><v>0.0300000000000002</v></c><c r="KX27" s="38" t="n"><f aca="false">IF(AND(ISNUMBER(JB27),ISNUMBER(DN27)),JB27-DN27,&quot;&quot;)</f><v>0.0599999999999996</v></c><c r="KY27" s="38" t="n"><f aca="false">IF(AND(ISNUMBER(JC27),ISNUMBER(DO27)),JC27-DO27,&quot;&quot;)</f><v>0.0300000000000002</v></c><c r="KZ27" s="38" t="n"><f aca="false">IF(AND(ISNUMBER(JD27),ISNUMBER(DP27)),JD27-DP27,&quot;&quot;)</f><v>-0.120000000000001</v></c><c r="LA27" s="38" t="n"><f aca="false">IF(AND(ISNUMBER(JE27),ISNUMBER(DQ27)),JE27-DQ27,&quot;&quot;)</f><v>-0.23</v></c><c r="LB27" s="38" t="n"><f aca="false">IF(AND(ISNUMBER(JF27),ISNUMBER(DR27)),JF27-DR27,&quot;&quot;)</f><v>0</v></c><c r="LC27" s="38" t="n"><f aca="false">IF(AND(ISNUMBER(JG27),ISNUMBER(DS27)),JG27-DS27,&quot;&quot;)</f><v>0.3</v></c><c r="LD27" s="38" t="n"><f aca="false">IF(AND(ISNUMBER(JH27),ISNUMBER(DT27)),JH27-DT27,&quot;&quot;)</f><v>-0.45</v></c><c r="LE27" s="38" t="n"><f aca="false">IF(AND(ISNUMBER(JI27),ISNUMBER(DU27)),JI27-DU27,&quot;&quot;)</f><v>-0.32</v></c><c r="LF27" s="38" t="n"><f aca="false">IF(AND(ISNUMBER(JJ27),ISNUMBER(DV27)),JJ27-DV27,&quot;&quot;)</f><v>-0.24</v></c><c r="LG27" s="38" t="n"><f aca="false">IF(AND(ISNUMBER(JK27),ISNUMBER(DW27)),JK27-DW27,&quot;&quot;)</f><v>-0.220000000000001</v></c><c r="LH27" s="38" t="n"><f aca="false">IF(AND(ISNUMBER(JL27),ISNUMBER(DX27)),JL27-DX27,&quot;&quot;)</f><v>-0.27</v></c><c r="LI27" s="38" t="n"><f aca="false">IF(AND(ISNUMBER(JM27),ISNUMBER(DY27)),JM27-DY27,&quot;&quot;)</f><v>-6.89</v></c><c r="LJ27" s="38" t="n"><f aca="false">IF(AND(ISNUMBER(JN27),ISNUMBER(DZ27)),JN27-DZ27,&quot;&quot;)</f><v>0</v></c><c r="LK27" s="38" t="n"><f aca="false">IF(AND(ISNUMBER(JO27),ISNUMBER(EA27)),JO27-EA27,&quot;&quot;)</f><v>0.3</v></c><c r="LL27" s="38" t="n"><f aca="false">IF(AND(ISNUMBER(JP27),ISNUMBER(EB27)),JP27-EB27,&quot;&quot;)</f><v>0.299999999999997</v></c><c r="LM27" s="38" t="n"><f aca="false">IF(AND(ISNUMBER(JQ27),ISNUMBER(EC27)),JQ27-EC27,&quot;&quot;)</f><v>0.200000000000003</v></c><c r="LN27" s="38" t="n"><f aca="false">IF(AND(ISNUMBER(JR27),ISNUMBER(ED27)),JR27-ED27,&quot;&quot;)</f><v>0.199999999999996</v></c><c r="LO27" s="38" t="n"><f aca="false">IF(AND(ISNUMBER(JS27),ISNUMBER(EE27)),JS27-EE27,&quot;&quot;)</f><v>-14.6</v></c><c r="LP27" s="38" t="n"><f aca="false">IF(AND(ISNUMBER(JT27),ISNUMBER(EF27)),JT27-EF27,&quot;&quot;)</f><v>-0.1</v></c><c r="LQ27" s="38" t="n"><f aca="false">IF(AND(ISNUMBER(JU27),ISNUMBER(EG27)),JU27-EG27,&quot;&quot;)</f><v>-0.5</v></c><c r="LR27" s="38" t="n"><f aca="false">IF(AND(ISNUMBER(JV27),ISNUMBER(EH27)),JV27-EH27,&quot;&quot;)</f><v>-0.2</v></c><c r="LS27" s="38" t="n"><f aca="false">IF(AND(ISNUMBER(JW27),ISNUMBER(EI27)),JW27-EI27,&quot;&quot;)</f><v>-0.4</v></c><c r="LT27" s="38" t="n"><f aca="false">IF(AND(ISNUMBER(JX27),ISNUMBER(EJ27)),JX27-EJ27,&quot;&quot;)</f><v>116.2</v></c><c r="LU27" s="38" t="n"><f aca="false">IF(AND(ISNUMBER(JY27),ISNUMBER(EK27)),JY27-EK27,&quot;&quot;)</f><v>-0.3</v></c><c r="LV27" s="38" t="n"><f aca="false">IF(AND(ISNUMBER(JZ27),ISNUMBER(EL27)),JZ27-EL27,&quot;&quot;)</f><v>-0.4</v></c><c r="LW27" s="38" t="n"><f aca="false">IF(AND(ISNUMBER(KA27),ISNUMBER(EM27)),KA27-EM27,&quot;&quot;)</f><v>-0.9</v></c><c r="LX27" s="38" t="n"><f aca="false">IF(AND(ISNUMBER(KB27),ISNUMBER(EN27)),KB27-EN27,&quot;&quot;)</f><v>-1.3</v></c><c r="LY27" s="38" t="n"><f aca="false">IF(AND(ISNUMBER(KC27),ISNUMBER(EO27)),KC27-EO27,&quot;&quot;)</f><v>0.0999999999999943</v></c><c r="LZ27" s="38" t="n"><f aca="false">IF(AND(ISNUMBER(KD27),ISNUMBER(EP27)),KD27-EP27,&quot;&quot;)</f><v>5</v></c><c r="MA27" s="38" t="str"><f aca="false">IF(AND(ISNUMBER(HT27),ISNUMBER(FX27)),HT27-FX27,&quot;&quot;)</f><v></v></c><c r="MB27" s="38" t="str"><f aca="false">IF(AND(ISNUMBER(HU27),ISNUMBER(FY27)),HU27-FY27,&quot;&quot;)</f><v></v></c><c r="MC27" s="38" t="str"><f aca="false">IF(AND(ISNUMBER(HY27),ISNUMBER(GC27)),HY27-GC27,&quot;&quot;)</f><v></v></c><c r="MD27" s="38" t="n"><f aca="false">HZ27-GD27</f><v>6.5</v></c></row><row collapsed="false" customFormat="false" customHeight="true" hidden="false" ht="26.25" outlineLevel="0" r="28"><c r="A28" s="35" t="n"><v>41423</v></c><c r="B28" s="36" t="s"><v>387</v></c><c r="C28" s="36" t="s"><v>388</v></c><c r="D28" s="37" t="s"><v>331</v></c><c r="E28" s="38" t="n"><v>75</v></c><c r="F28" s="39" t="n"><v>13786</v></c><c r="G28" s="38" t="s"><v>340</v></c><c r="H28" s="38" t="s"><v>358</v></c><c r="I28" s="38" t="n"><v>1834654</v></c><c r="K28" s="40"/><c r="L28" s="41"/><c r="M28" s="41"/><c r="N28" s="41"/><c r="O28" s="41"/><c r="P28" s="42" t="n"><v>-0.5</v></c><c r="Q28" s="38" t="n"><v>-0.56</v></c><c r="R28" s="38" t="s"><v>334</v></c><c r="S28" s="44" t="n"><v>41396</v></c><c r="T28" s="45" t="n"><v>-4.25</v></c><c r="U28" s="45" t="n"><v>1.5</v></c><c r="V28" s="38" t="n"><v>3</v></c><c r="W28" s="38" t="n"><v>50</v></c><c r="X28" s="38" t="n"><v>19</v></c><c r="Y28" s="38" t="n"><v>637</v></c><c r="Z28" s="38" t="n"><v>26.41</v></c><c r="AC28" s="38" t="n"><v>4.15</v></c><c r="AD28" s="38" t="n"><v>44.35</v></c><c r="AE28" s="38" t="n"><v>79</v></c><c r="AF28" s="38" t="n"><v>46.11</v></c><c r="AG28" s="38" t="n"><v>169</v></c><c r="AH28" s="38" t="n"><v>0</v></c><c r="AI28" s="38" t="n"><f aca="false">IF(AND(ISNUMBER(SK),SK&gt;0),1,0)</f><v>0</v></c><c r="AK28" s="46" t="n"><v>41593</v></c><c r="AL28" s="47" t="n"><v>20</v></c><c r="AM28" s="45" t="n"><v>0</v></c><c r="AN28" s="45" t="n"><v>0.25</v></c><c r="AO28" s="38" t="n"><v>164</v></c><c r="AP28" s="38" t="n"><v>20</v></c><c r="AQ28" s="38" t="n"><v>17</v></c><c r="AR28" s="38" t="n"><v>557</v></c><c r="AS28" s="38" t="n"><v>1805</v></c><c r="AT28" s="38" t="n"><v>26.41</v></c><c r="AU28" s="38" t="n"><v>5.2</v></c><c r="AV28" s="38" t="n"><v>43.6</v></c><c r="AW28" s="38" t="n"><v>67</v></c><c r="AX28" s="38" t="n"><v>44.64</v></c><c r="AY28" s="38" t="n"><v>157</v></c><c r="AZ28" s="38" t="n"><f aca="false">IF(ISNUMBER(AM28),AM28+0.5*AN28,&quot;&quot;)</f><v>0.125</v></c><c r="BA28" s="38" t="n"><f aca="false">IF(ISNUMBER(AZ28),IF(ISNUMBER(Q28),AZ28-Q28,&quot;MISSING&quot;),&quot;&quot;)</f><v>0.685</v></c><c r="BB28" s="38" t="n"><f aca="false">IF(AND(ISNUMBER(AR28),ISNUMBER(Y28)),AR28-Y28,IF(ISNUMBER(AR28),&quot;MISSING&quot;,&quot;&quot;))</f><v>-80</v></c><c r="BC28" s="48" t="s"><v>336</v></c><c r="BS28" s="38" t="str"><f aca="false">IF(ISNUMBER(BR28),IF(ISNUMBER($Q28),BR28-$Q28,&quot;MISSING&quot;),&quot;&quot;)</f><v></v></c><c r="BT28" s="38" t="str"><f aca="false">IF(AND(ISNUMBER(BJ28),ISNUMBER($Y28)),BJ28-$Y28,IF(ISNUMBER(BJ28),&quot;MISSING&quot;,&quot;&quot;))</f><v></v></c><c r="BU28" s="38" t="n"><f aca="false">IF(AND(ISBLANK($AM28),ISBLANK($BE28)),0,1)</f><v>1</v></c><c r="BV28" s="38" t="n"><f aca="false">IF(AND(ISNUMBER($AM28),ISNUMBER($BE28)),1,0)</f><v>0</v></c><c r="BW28" s="38" t="str"><f aca="false">IF(BV28,SE_PREOP,&quot;&quot;)</f><v></v></c><c r="BX28" s="38" t="str"><f aca="false">IF(FU_6_AND_12,SE_6,&quot;&quot;)</f><v></v></c><c r="BY28" s="38" t="str"><f aca="false">IF(FU_6_AND_12,SE_12,&quot;&quot;)</f><v></v></c><c r="BZ28" s="49" t="n"><f aca="false">IF(AND(ISNUMBER(BC28),ISNUMBER(BE28)),BC28-A28,IF(ISNUMBER(AK28),AK28-A28,0))</f><v>170</v></c><c r="CA28" s="50" t="n"><f aca="false">IF(BZ28&gt;0,BZ28/30,&quot;&quot;)</f><v>5.66666666666667</v></c><c r="CB28" s="38" t="str"><f aca="false">IF(AND(ISNUMBER(AZ28),ISNUMBER(BR28)),(BR28-AZ28),&quot;&quot;)</f><v></v></c><c r="CC28" s="38" t="n"><f aca="false">IF(AND(ISNUMBER(AX28), ISNUMBER(AD28)), AVERAGE(AX28,AV28)-AVERAGE(AD28,AF28),&quot;&quot;)</f><v>-1.11</v></c><c r="CD28" s="38" t="str"><f aca="false">IF(AND(ISNUMBER(BN28), ISNUMBER(AD28)), AVERAGE(BN28,BP28)-AVERAGE(AD28,AF28),&quot;&quot;)</f><v></v></c><c r="CE28" s="38" t="n"><f aca="false">IF(ISNUMBER(CD28),CD28,IF(ISNUMBER(CC28),CC28,&quot;&quot;))</f><v>-1.11</v></c><c r="CF28" s="38" t="n"><f aca="false">IF(AND(ISNUMBER(SPH_PREOP),ISNUMBER(SE_LAST_)),SPH_PREOP+CYL_PREOP/2,&quot;&quot;)</f><v>-3.5</v></c><c r="CG28" s="38" t="n"><f aca="false">IF(ISNUMBER(SE_12),SE_12,IF(ISNUMBER(SE_6),SE_6,&quot;&quot;))</f><v>0.125</v></c><c r="CH28" s="51" t="n"><f aca="false">IF(AND(ISNUMBER(SE_LAST_),ISNUMBER(REF_TARGET)),SE_LAST_-REF_TARGET,&quot;&quot;)</f><v>0.685</v></c><c r="CI28" s="52" t="n"><f aca="false">IF(ISNUMBER(Y28),IF(ISNUMBER(BJ28),BJ28-Y28,IF(ISNUMBER(AR28),AR28-Y28,&quot;&quot;)),&quot;&quot;)</f><v>-80</v></c><c r="CJ28" s="38" t="n"><f aca="false">IF(ISNUMBER(Z28),IF(ISNUMBER(AT28),AT28-Z28,IF(ISNUMBER(BL28),BL28-Z28,&quot;&quot;)),&quot;&quot;)</f><v>0</v></c><c r="CK28" s="53" t="n"><f aca="false">IF(ISNUMBER(LAST_SE_ERROR),REF_TARGET,&quot;&quot;)</f><v>-0.56</v></c><c r="CL28" s="53" t="n"><f aca="false">IF(AND(OR(ISNUMBER(BH28),ISNUMBER(AP28)),ISNUMBER(W28)),-LOG(20/W28)--LOG(20/IF(ISNUMBER(BH28),BH28,AP28)),&quot;&quot;)</f><v>0.397940008672038</v></c><c r="CM28" s="54" t="n"><f aca="false">IF(ISNUMBER(BF28),BF28,IF(ISNUMBER(AN28),AN28,&quot;&quot;))</f><v>0.25</v></c><c r="CN28" s="54" t="n"><f aca="false">IF(AND(ISNUMBER(CM28),ISNUMBER(U28)),CM28-U28,&quot;&quot;)</f><v>-1.25</v></c><c r="CO28" s="55" t="n"><f aca="false">IF(ISNUMBER(BCVA_12),BCVA_12,IF(ISNUMBER(BCVA_6),BCVA_6,&quot;&quot;))</f><v>20</v></c><c r="CP28" s="55" t="n"><f aca="false">IF(ISNUMBER(CO28),PREOP_BCVA,&quot;&quot;)</f><v>50</v></c><c r="CQ28" s="56" t="n"><f aca="false">IF(AND(REF_TARGET&lt;=0,REF_TARGET&gt;-1),IF(ISNUMBER(UDVA_12),UDVA_12,IF(ISNUMBER(UDVA_6),UDVA_6,&quot;&quot;)),&quot;&quot;)</f><v>20</v></c><c r="CR28" s="53" t="n"><f aca="false">IF(ISNUMBER(PREOP_PENTACAM_RV),IF(ISNUMBER(SPH_6),IF(ISNUMBER($EQ28),0,1),&quot;&quot;),&quot;&quot;)</f><v>0</v></c><c r="CS28" s="53" t="str"><f aca="false">IF(ISNUMBER(PREOP_PENTACAM_RV),IF(ISNUMBER(SPH_12),IF(ISNUMBER($GM28),0,1),&quot;&quot;),&quot;&quot;)</f><v></v></c><c r="CT28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28" s="0" t="n"><v>7.53</v></c><c r="CV28" s="38" t="n"><v>7.67</v></c><c r="CW28" s="38" t="n"><v>58.6</v></c><c r="CX28" s="38" t="n"><v>0.8</v></c><c r="CY28" s="38" t="n"><v>0.07</v></c><c r="CZ28" s="38" t="n"><v>0.26</v></c><c r="DA28" s="38" t="n"><v>3.69</v></c><c r="DB28" s="38" t="n"><v>4.34</v></c><c r="DC28" s="38" t="n"><v>645</v></c><c r="DD28" s="38" t="n"><v>644</v></c><c r="DE28" s="38" t="n"><v>707</v></c><c r="DF28" s="38" t="n"><v>694</v></c><c r="DG28" s="38" t="n"><v>695</v></c><c r="DH28" s="38" t="n"><v>697</v></c><c r="DI28" s="38" t="n"><v>641</v></c><c r="DJ28" s="38" t="n"><v>-0.82</v></c><c r="DK28" s="38" t="n"><v>0</v></c><c r="DL28" s="38" t="n"><v>7.62</v></c><c r="DM28" s="38" t="n"><v>7.6</v></c><c r="DN28" s="38" t="n"><v>7.58</v></c><c r="DO28" s="38" t="n"><v>7.62</v></c><c r="DP28" s="38" t="n"><v>7.82</v></c><c r="DQ28" s="38" t="n"><v>8.03</v></c><c r="DR28" s="38" t="n"><v>0</v></c><c r="DS28" s="38" t="n"><v>1</v></c><c r="DT28" s="38" t="n"><v>6.54</v></c><c r="DU28" s="38" t="n"><v>6.39</v></c><c r="DV28" s="38" t="n"><v>6.42</v></c><c r="DW28" s="38" t="n"><v>6.48</v></c><c r="DX28" s="38" t="n"><v>6.57</v></c><c r="DY28" s="38" t="n"><v>0</v></c><c r="DZ28" s="38" t="n"><v>0</v></c><c r="EA28" s="58" t="n"><v>1</v></c><c r="EB28" s="59" t="n"><v>44</v></c><c r="EC28" s="59" t="n"><v>44.8</v></c><c r="ED28" s="59" t="n"><v>44.4</v></c><c r="EE28" s="59" t="n"><v>58.6</v></c><c r="EF28" s="59" t="n"><v>0.8</v></c><c r="EG28" s="59" t="n"><v>-6.1</v></c><c r="EH28" s="59" t="n"><v>-6.2</v></c><c r="EI28" s="59" t="n"><v>-6.2</v></c><c r="EJ28" s="59" t="n"><v>44.8</v></c><c r="EK28" s="59" t="n"><v>0.2</v></c><c r="EL28" s="59" t="n"><v>4.6</v></c><c r="EM28" s="59" t="n"><v>13.3</v></c><c r="EN28" s="59" t="n"><v>28</v></c><c r="EO28" s="59" t="n"><v>66.3</v></c><c r="EP28" s="60" t="n"><v>9</v></c><c r="EQ28" s="52" t="n"><v>7.62</v></c><c r="ER28" s="38" t="n"><v>7.77</v></c><c r="ES28" s="38" t="n"><v>56.2</v></c><c r="ET28" s="38" t="n"><v>0.9</v></c><c r="EU28" s="38" t="n"><v>0.27</v></c><c r="EV28" s="38" t="n"><v>0.38</v></c><c r="EW28" s="38" t="n"><v>-0.64</v></c><c r="EX28" s="38" t="n"><v>-0.1</v></c><c r="EY28" s="38" t="n"><v>547</v></c><c r="EZ28" s="38" t="n"><v>549</v></c><c r="FA28" s="38" t="n"><v>701</v></c><c r="FB28" s="38" t="n"><v>624</v></c><c r="FC28" s="38" t="n"><v>676</v></c><c r="FD28" s="38" t="n"><v>624</v></c><c r="FE28" s="38" t="n"><v>528</v></c><c r="FF28" s="38" t="n"><v>0.88</v></c><c r="FG28" s="38" t="n"><v>-0.81</v></c><c r="FH28" s="38" t="n"><v>7.72</v></c><c r="FI28" s="38" t="n"><v>7.69</v></c><c r="FJ28" s="38" t="n"><v>7.7</v></c><c r="FK28" s="38" t="n"><v>7.78</v></c><c r="FL28" s="38" t="n"><v>8.03</v></c><c r="FM28" s="38" t="n"><v>8.39</v></c><c r="FN28" s="38" t="n"><v>0</v></c><c r="FO28" s="38" t="n"><v>1.4</v></c><c r="FP28" s="38" t="n"><v>6.22</v></c><c r="FQ28" s="38" t="n"><v>6.08</v></c><c r="FR28" s="38" t="n"><v>6.16</v></c><c r="FS28" s="38" t="n"><v>6.4</v></c><c r="FT28" s="38" t="n"><v>6.64</v></c><c r="FU28" s="38" t="n"><v>0</v></c><c r="FV28" s="38" t="n"><v>0</v></c><c r="FW28" s="58" t="n"><v>1.4</v></c><c r="FX28" s="59" t="n"><v>43.4</v></c><c r="FY28" s="59" t="n"><v>44.3</v></c><c r="FZ28" s="59" t="n"><v>43.8</v></c><c r="GA28" s="59" t="n"><v>56.2</v></c><c r="GB28" s="59" t="n"><v>0.9</v></c><c r="GC28" s="59" t="n"><v>-6.4</v></c><c r="GD28" s="59" t="n"><v>-6.7</v></c><c r="GE28" s="59" t="n"><v>-6.5</v></c><c r="GF28" s="59" t="n"><v>162.8</v></c><c r="GG28" s="59" t="n"><v>0.3</v></c><c r="GH28" s="59" t="n"><v>4</v></c><c r="GI28" s="59" t="n"><v>11.7</v></c><c r="GJ28" s="59" t="n"><v>25.6</v></c><c r="GK28" s="59" t="n"><v>64</v></c><c r="GL28" s="61" t="n"><v>15</v></c><c r="II28" s="52" t="n"><f aca="false">IF(ISNUMBER(GM28),GM28,IF(ISNUMBER(EQ28),EQ28,&quot;&quot;))</f><v>7.62</v></c><c r="IJ28" s="38" t="n"><f aca="false">IF(ISNUMBER(GN28),GN28,IF(ISNUMBER(ER28),ER28,&quot;&quot;))</f><v>7.77</v></c><c r="IK28" s="38" t="n"><f aca="false">IF(ISNUMBER(GO28),GO28,IF(ISNUMBER(ES28),ES28,&quot;&quot;))</f><v>56.2</v></c><c r="IL28" s="38" t="n"><f aca="false">IF(ISNUMBER(GP28),GP28,IF(ISNUMBER(ET28),ET28,&quot;&quot;))</f><v>0.9</v></c><c r="IM28" s="38" t="n"><f aca="false">IF(ISNUMBER(GQ28),GQ28,IF(ISNUMBER(EU28),EU28,&quot;&quot;))</f><v>0.27</v></c><c r="IN28" s="38" t="n"><f aca="false">IF(ISNUMBER(GR28),GR28,IF(ISNUMBER(EV28),EV28,&quot;&quot;))</f><v>0.38</v></c><c r="IO28" s="38" t="n"><f aca="false">IF(ISNUMBER(GS28),GS28,IF(ISNUMBER(EW28),EW28,&quot;&quot;))</f><v>-0.64</v></c><c r="IP28" s="38" t="n"><f aca="false">IF(ISNUMBER(GT28),GT28,IF(ISNUMBER(EX28),EX28,&quot;&quot;))</f><v>-0.1</v></c><c r="IQ28" s="38" t="n"><f aca="false">IF(ISNUMBER(GU28),GU28,IF(ISNUMBER(EY28),EY28,&quot;&quot;))</f><v>547</v></c><c r="IR28" s="38" t="n"><f aca="false">IF(ISNUMBER(GV28),GV28,IF(ISNUMBER(EZ28),EZ28,&quot;&quot;))</f><v>549</v></c><c r="IS28" s="38" t="n"><f aca="false">IF(ISNUMBER(GW28),GW28,IF(ISNUMBER(FA28),FA28,&quot;&quot;))</f><v>701</v></c><c r="IT28" s="38" t="n"><f aca="false">IF(ISNUMBER(GX28),GX28,IF(ISNUMBER(FB28),FB28,&quot;&quot;))</f><v>624</v></c><c r="IU28" s="38" t="n"><f aca="false">IF(ISNUMBER(GY28),GY28,IF(ISNUMBER(FC28),FC28,&quot;&quot;))</f><v>676</v></c><c r="IV28" s="38" t="n"><f aca="false">IF(ISNUMBER(GZ28),GZ28,IF(ISNUMBER(FD28),FD28,&quot;&quot;))</f><v>624</v></c><c r="IW28" s="38" t="n"><f aca="false">IF(ISNUMBER(HA28),HA28,IF(ISNUMBER(FE28),FE28,&quot;&quot;))</f><v>528</v></c><c r="IX28" s="38" t="n"><f aca="false">IF(ISNUMBER(HB28),HB28,IF(ISNUMBER(FF28),FF28,&quot;&quot;))</f><v>0.88</v></c><c r="IY28" s="38" t="n"><f aca="false">IF(ISNUMBER(HC28),HC28,IF(ISNUMBER(FG28),FG28,&quot;&quot;))</f><v>-0.81</v></c><c r="IZ28" s="38" t="n"><f aca="false">IF(ISNUMBER(HD28),HD28,IF(ISNUMBER(FH28),FH28,&quot;&quot;))</f><v>7.72</v></c><c r="JA28" s="38" t="n"><f aca="false">IF(ISNUMBER(HE28),HE28,IF(ISNUMBER(FI28),FI28,&quot;&quot;))</f><v>7.69</v></c><c r="JB28" s="38" t="n"><f aca="false">IF(ISNUMBER(HF28),HF28,IF(ISNUMBER(FJ28),FJ28,&quot;&quot;))</f><v>7.7</v></c><c r="JC28" s="38" t="n"><f aca="false">IF(ISNUMBER(HG28),HG28,IF(ISNUMBER(FK28),FK28,&quot;&quot;))</f><v>7.78</v></c><c r="JD28" s="38" t="n"><f aca="false">IF(ISNUMBER(HH28),HH28,IF(ISNUMBER(FL28),FL28,&quot;&quot;))</f><v>8.03</v></c><c r="JE28" s="38" t="n"><f aca="false">IF(ISNUMBER(HI28),HI28,IF(ISNUMBER(FM28),FM28,&quot;&quot;))</f><v>8.39</v></c><c r="JF28" s="38" t="n"><f aca="false">IF(ISNUMBER(HJ28),HJ28,IF(ISNUMBER(FN28),FN28,&quot;&quot;))</f><v>0</v></c><c r="JG28" s="38" t="n"><f aca="false">IF(ISNUMBER(HK28),HK28,IF(ISNUMBER(FO28),FO28,&quot;&quot;))</f><v>1.4</v></c><c r="JH28" s="38" t="n"><f aca="false">IF(ISNUMBER(HL28),HL28,IF(ISNUMBER(FP28),FP28,&quot;&quot;))</f><v>6.22</v></c><c r="JI28" s="38" t="n"><f aca="false">IF(ISNUMBER(HM28),HM28,IF(ISNUMBER(FQ28),FQ28,&quot;&quot;))</f><v>6.08</v></c><c r="JJ28" s="38" t="n"><f aca="false">IF(ISNUMBER(HN28),HN28,IF(ISNUMBER(FR28),FR28,&quot;&quot;))</f><v>6.16</v></c><c r="JK28" s="38" t="n"><f aca="false">IF(ISNUMBER(HO28),HO28,IF(ISNUMBER(FS28),FS28,&quot;&quot;))</f><v>6.4</v></c><c r="JL28" s="38" t="n"><f aca="false">IF(ISNUMBER(HP28),HP28,IF(ISNUMBER(FT28),FT28,&quot;&quot;))</f><v>6.64</v></c><c r="JM28" s="38" t="n"><f aca="false">IF(ISNUMBER(HQ28),HQ28,IF(ISNUMBER(FU28),FU28,&quot;&quot;))</f><v>0</v></c><c r="JN28" s="51" t="n"><f aca="false">IF(ISNUMBER(HR28),HR28,IF(ISNUMBER(FV28),FV28,&quot;&quot;))</f><v>0</v></c><c r="JO28" s="59" t="n"><f aca="false">IF(ISNUMBER(HS28),HS28,IF(ISNUMBER(FW28),FW28,&quot;&quot;))</f><v>1.4</v></c><c r="JP28" s="59" t="n"><f aca="false">IF(ISNUMBER(HT28),HT28,IF(ISNUMBER(FX28),FX28,&quot;&quot;))</f><v>43.4</v></c><c r="JQ28" s="59" t="n"><f aca="false">IF(ISNUMBER(HU28),HU28,IF(ISNUMBER(FY28),FY28,&quot;&quot;))</f><v>44.3</v></c><c r="JR28" s="59" t="n"><f aca="false">IF(ISNUMBER(HV28),HV28,IF(ISNUMBER(FZ28),FZ28,&quot;&quot;))</f><v>43.8</v></c><c r="JS28" s="59" t="n"><f aca="false">IF(ISNUMBER(HW28),HW28,IF(ISNUMBER(GA28),GA28,&quot;&quot;))</f><v>56.2</v></c><c r="JT28" s="59" t="n"><f aca="false">IF(ISNUMBER(HX28),HX28,IF(ISNUMBER(GB28),GB28,&quot;&quot;))</f><v>0.9</v></c><c r="JU28" s="59" t="n"><f aca="false">IF(ISNUMBER(HY28),HY28,IF(ISNUMBER(GC28),GC28,&quot;&quot;))</f><v>-6.4</v></c><c r="JV28" s="59" t="n"><f aca="false">IF(ISNUMBER(HZ28),HZ28,IF(ISNUMBER(GD28),GD28,&quot;&quot;))</f><v>-6.7</v></c><c r="JW28" s="59" t="n"><f aca="false">IF(ISNUMBER(IA28),IA28,IF(ISNUMBER(GE28),GE28,&quot;&quot;))</f><v>-6.5</v></c><c r="JX28" s="59" t="n"><f aca="false">IF(ISNUMBER(IB28),IB28,IF(ISNUMBER(GF28),GF28,&quot;&quot;))</f><v>162.8</v></c><c r="JY28" s="59" t="n"><f aca="false">IF(ISNUMBER(IC28),IC28,IF(ISNUMBER(GG28),GG28,&quot;&quot;))</f><v>0.3</v></c><c r="JZ28" s="59" t="n"><f aca="false">IF(ISNUMBER(ID28),ID28,IF(ISNUMBER(GH28),GH28,&quot;&quot;))</f><v>4</v></c><c r="KA28" s="59" t="n"><f aca="false">IF(ISNUMBER(IE28),IE28,IF(ISNUMBER(GI28),GI28,&quot;&quot;))</f><v>11.7</v></c><c r="KB28" s="59" t="n"><f aca="false">IF(ISNUMBER(IF28),IF28,IF(ISNUMBER(GJ28),GJ28,&quot;&quot;))</f><v>25.6</v></c><c r="KC28" s="59" t="n"><f aca="false">IF(ISNUMBER(IG28),IG28,IF(ISNUMBER(GK28),GK28,&quot;&quot;))</f><v>64</v></c><c r="KD28" s="61" t="n"><f aca="false">IF(ISNUMBER(IH28),IH28,IF(ISNUMBER(GL28),GL28,&quot;&quot;))</f><v>15</v></c><c r="KE28" s="52" t="n"><f aca="false">IF(AND(ISNUMBER(II28),ISNUMBER(CU28)),II28-CU28,&quot;&quot;)</f><v>0.0899999999999999</v></c><c r="KF28" s="38" t="n"><f aca="false">IF(AND(ISNUMBER(IJ28),ISNUMBER(CV28)),IJ28-CV28,&quot;&quot;)</f><v>0.0999999999999996</v></c><c r="KG28" s="38" t="n"><f aca="false">IF(AND(ISNUMBER(IK28),ISNUMBER(CW28)),IK28-CW28,&quot;&quot;)</f><v>-2.4</v></c><c r="KH28" s="38" t="n"><f aca="false">IF(AND(ISNUMBER(IL28),ISNUMBER(CX28)),IL28-CX28,&quot;&quot;)</f><v>0.1</v></c><c r="KI28" s="38" t="n"><f aca="false">IF(AND(ISNUMBER(IM28),ISNUMBER(CY28)),IM28-CY28,&quot;&quot;)</f><v>0.2</v></c><c r="KJ28" s="38" t="n"><f aca="false">IF(AND(ISNUMBER(IN28),ISNUMBER(CZ28)),IN28-CZ28,&quot;&quot;)</f><v>0.12</v></c><c r="KK28" s="38" t="n"><f aca="false">IF(AND(ISNUMBER(IO28),ISNUMBER(DA28)),IO28-DA28,&quot;&quot;)</f><v>-4.33</v></c><c r="KL28" s="38" t="n"><f aca="false">IF(AND(ISNUMBER(IP28),ISNUMBER(DB28)),IP28-DB28,&quot;&quot;)</f><v>-4.44</v></c><c r="KM28" s="38" t="n"><f aca="false">IF(AND(ISNUMBER(IQ28),ISNUMBER(DC28)),IQ28-DC28,&quot;&quot;)</f><v>-98</v></c><c r="KN28" s="38" t="n"><f aca="false">IF(AND(ISNUMBER(IR28),ISNUMBER(DD28)),IR28-DD28,&quot;&quot;)</f><v>-95</v></c><c r="KO28" s="38" t="n"><f aca="false">IF(AND(ISNUMBER(IS28),ISNUMBER(DE28)),IS28-DE28,&quot;&quot;)</f><v>-6</v></c><c r="KP28" s="38" t="n"><f aca="false">IF(AND(ISNUMBER(IT28),ISNUMBER(DF28)),IT28-DF28,&quot;&quot;)</f><v>-70</v></c><c r="KQ28" s="38" t="n"><f aca="false">IF(AND(ISNUMBER(IU28),ISNUMBER(DG28)),IU28-DG28,&quot;&quot;)</f><v>-19</v></c><c r="KR28" s="38" t="n"><f aca="false">IF(AND(ISNUMBER(IV28),ISNUMBER(DH28)),IV28-DH28,&quot;&quot;)</f><v>-73</v></c><c r="KS28" s="38" t="n"><f aca="false">IF(AND(ISNUMBER(IW28),ISNUMBER(DI28)),IW28-DI28,&quot;&quot;)</f><v>-113</v></c><c r="KT28" s="38" t="n"><f aca="false">IF(AND(ISNUMBER(IX28),ISNUMBER(DJ28)),IX28-DJ28,&quot;&quot;)</f><v>1.7</v></c><c r="KU28" s="38" t="n"><f aca="false">IF(AND(ISNUMBER(IY28),ISNUMBER(DK28)),IY28-DK28,&quot;&quot;)</f><v>-0.81</v></c><c r="KV28" s="38" t="n"><f aca="false">IF(AND(ISNUMBER(IZ28),ISNUMBER(DL28)),IZ28-DL28,&quot;&quot;)</f><v>0.0999999999999996</v></c><c r="KW28" s="38" t="n"><f aca="false">IF(AND(ISNUMBER(JA28),ISNUMBER(DM28)),JA28-DM28,&quot;&quot;)</f><v>0.0900000000000007</v></c><c r="KX28" s="38" t="n"><f aca="false">IF(AND(ISNUMBER(JB28),ISNUMBER(DN28)),JB28-DN28,&quot;&quot;)</f><v>0.12</v></c><c r="KY28" s="38" t="n"><f aca="false">IF(AND(ISNUMBER(JC28),ISNUMBER(DO28)),JC28-DO28,&quot;&quot;)</f><v>0.16</v></c><c r="KZ28" s="38" t="n"><f aca="false">IF(AND(ISNUMBER(JD28),ISNUMBER(DP28)),JD28-DP28,&quot;&quot;)</f><v>0.209999999999999</v></c><c r="LA28" s="38" t="n"><f aca="false">IF(AND(ISNUMBER(JE28),ISNUMBER(DQ28)),JE28-DQ28,&quot;&quot;)</f><v>0.360000000000001</v></c><c r="LB28" s="38" t="n"><f aca="false">IF(AND(ISNUMBER(JF28),ISNUMBER(DR28)),JF28-DR28,&quot;&quot;)</f><v>0</v></c><c r="LC28" s="38" t="n"><f aca="false">IF(AND(ISNUMBER(JG28),ISNUMBER(DS28)),JG28-DS28,&quot;&quot;)</f><v>0.4</v></c><c r="LD28" s="38" t="n"><f aca="false">IF(AND(ISNUMBER(JH28),ISNUMBER(DT28)),JH28-DT28,&quot;&quot;)</f><v>-0.32</v></c><c r="LE28" s="38" t="n"><f aca="false">IF(AND(ISNUMBER(JI28),ISNUMBER(DU28)),JI28-DU28,&quot;&quot;)</f><v>-0.31</v></c><c r="LF28" s="38" t="n"><f aca="false">IF(AND(ISNUMBER(JJ28),ISNUMBER(DV28)),JJ28-DV28,&quot;&quot;)</f><v>-0.26</v></c><c r="LG28" s="38" t="n"><f aca="false">IF(AND(ISNUMBER(JK28),ISNUMBER(DW28)),JK28-DW28,&quot;&quot;)</f><v>-0.0800000000000001</v></c><c r="LH28" s="38" t="n"><f aca="false">IF(AND(ISNUMBER(JL28),ISNUMBER(DX28)),JL28-DX28,&quot;&quot;)</f><v>0.0699999999999994</v></c><c r="LI28" s="38" t="n"><f aca="false">IF(AND(ISNUMBER(JM28),ISNUMBER(DY28)),JM28-DY28,&quot;&quot;)</f><v>0</v></c><c r="LJ28" s="38" t="n"><f aca="false">IF(AND(ISNUMBER(JN28),ISNUMBER(DZ28)),JN28-DZ28,&quot;&quot;)</f><v>0</v></c><c r="LK28" s="38" t="n"><f aca="false">IF(AND(ISNUMBER(JO28),ISNUMBER(EA28)),JO28-EA28,&quot;&quot;)</f><v>0.4</v></c><c r="LL28" s="38" t="n"><f aca="false">IF(AND(ISNUMBER(JP28),ISNUMBER(EB28)),JP28-EB28,&quot;&quot;)</f><v>-0.600000000000001</v></c><c r="LM28" s="38" t="n"><f aca="false">IF(AND(ISNUMBER(JQ28),ISNUMBER(EC28)),JQ28-EC28,&quot;&quot;)</f><v>-0.5</v></c><c r="LN28" s="38" t="n"><f aca="false">IF(AND(ISNUMBER(JR28),ISNUMBER(ED28)),JR28-ED28,&quot;&quot;)</f><v>-0.600000000000001</v></c><c r="LO28" s="38" t="n"><f aca="false">IF(AND(ISNUMBER(JS28),ISNUMBER(EE28)),JS28-EE28,&quot;&quot;)</f><v>-2.4</v></c><c r="LP28" s="38" t="n"><f aca="false">IF(AND(ISNUMBER(JT28),ISNUMBER(EF28)),JT28-EF28,&quot;&quot;)</f><v>0.1</v></c><c r="LQ28" s="38" t="n"><f aca="false">IF(AND(ISNUMBER(JU28),ISNUMBER(EG28)),JU28-EG28,&quot;&quot;)</f><v>-0.300000000000001</v></c><c r="LR28" s="38" t="n"><f aca="false">IF(AND(ISNUMBER(JV28),ISNUMBER(EH28)),JV28-EH28,&quot;&quot;)</f><v>-0.5</v></c><c r="LS28" s="38" t="n"><f aca="false">IF(AND(ISNUMBER(JW28),ISNUMBER(EI28)),JW28-EI28,&quot;&quot;)</f><v>-0.3</v></c><c r="LT28" s="38" t="n"><f aca="false">IF(AND(ISNUMBER(JX28),ISNUMBER(EJ28)),JX28-EJ28,&quot;&quot;)</f><v>118</v></c><c r="LU28" s="38" t="n"><f aca="false">IF(AND(ISNUMBER(JY28),ISNUMBER(EK28)),JY28-EK28,&quot;&quot;)</f><v>0.1</v></c><c r="LV28" s="38" t="n"><f aca="false">IF(AND(ISNUMBER(JZ28),ISNUMBER(EL28)),JZ28-EL28,&quot;&quot;)</f><v>-0.6</v></c><c r="LW28" s="38" t="n"><f aca="false">IF(AND(ISNUMBER(KA28),ISNUMBER(EM28)),KA28-EM28,&quot;&quot;)</f><v>-1.6</v></c><c r="LX28" s="38" t="n"><f aca="false">IF(AND(ISNUMBER(KB28),ISNUMBER(EN28)),KB28-EN28,&quot;&quot;)</f><v>-2.4</v></c><c r="LY28" s="38" t="n"><f aca="false">IF(AND(ISNUMBER(KC28),ISNUMBER(EO28)),KC28-EO28,&quot;&quot;)</f><v>-2.3</v></c><c r="LZ28" s="38" t="n"><f aca="false">IF(AND(ISNUMBER(KD28),ISNUMBER(EP28)),KD28-EP28,&quot;&quot;)</f><v>6</v></c><c r="MA28" s="38" t="str"><f aca="false">IF(AND(ISNUMBER(HT28),ISNUMBER(FX28)),HT28-FX28,&quot;&quot;)</f><v></v></c><c r="MB28" s="38" t="str"><f aca="false">IF(AND(ISNUMBER(HU28),ISNUMBER(FY28)),HU28-FY28,&quot;&quot;)</f><v></v></c><c r="MC28" s="38" t="str"><f aca="false">IF(AND(ISNUMBER(HY28),ISNUMBER(GC28)),HY28-GC28,&quot;&quot;)</f><v></v></c><c r="MD28" s="38" t="n"><f aca="false">HZ28-GD28</f><v>6.7</v></c></row><row collapsed="false" customFormat="false" customHeight="true" hidden="false" ht="26.25" outlineLevel="0" r="29"><c r="A29" s="35" t="n"><v>41395</v></c><c r="B29" s="36" t="s"><v>389</v></c><c r="C29" s="36" t="s"><v>390</v></c><c r="D29" s="37" t="s"><v>331</v></c><c r="E29" s="38" t="n"><v>76</v></c><c r="F29" s="39" t="n"><v>13526</v></c><c r="G29" s="38" t="s"><v>340</v></c><c r="H29" s="38" t="s"><v>358</v></c><c r="I29" s="38" t="n"><v>1834099</v></c><c r="J29" s="38" t="s"><v>364</v></c><c r="K29" s="40"/><c r="L29" s="41"/><c r="M29" s="41"/><c r="N29" s="41"/><c r="O29" s="41"/><c r="P29" s="38" t="n"><v>-0.5</v></c><c r="Q29" s="38" t="n"><v>-0.48</v></c><c r="R29" s="38" t="s"><v>334</v></c><c r="S29" s="44" t="n"><v>41382</v></c><c r="T29" s="45" t="n"><v>-0.5</v></c><c r="U29" s="45" t="n"><v>3.5</v></c><c r="V29" s="38" t="n"><v>180</v></c><c r="W29" s="38" t="n"><v>40</v></c><c r="X29" s="38" t="n"><v>13</v></c><c r="Y29" s="38" t="n"><v>552</v></c><c r="Z29" s="38" t="n"><v>23.62</v></c><c r="AC29" s="38" t="n"><v>3.52</v></c><c r="AD29" s="38" t="n"><v>44.29</v></c><c r="AE29" s="38" t="n"><v>83</v></c><c r="AF29" s="38" t="n"><v>47.2</v></c><c r="AG29" s="38" t="n"><v>173</v></c><c r="AH29" s="38" t="n"><v>1</v></c><c r="AI29" s="38" t="n"><f aca="false">IF(AND(ISNUMBER(SK),SK&gt;0),1,0)</f><v>1</v></c><c r="AJ29" s="34"/><c r="AK29" s="46" t="n"><v>41576</v></c><c r="AL29" s="47"/><c r="AM29" s="45" t="n"><v>-1</v></c><c r="AN29" s="45" t="n"><v>2.5</v></c><c r="AO29" s="38" t="n"><v>2</v></c><c r="AP29" s="38" t="n"><v>20</v></c><c r="AR29" s="38" t="n"><v>434</v></c><c r="AS29" s="38" t="n"><v>1686</v></c><c r="AV29" s="38" t="n"><v>43.49</v></c><c r="AW29" s="38" t="n"><v>89</v></c><c r="AX29" s="38" t="n"><v>46.36</v></c><c r="AY29" s="38" t="n"><v>179</v></c><c r="AZ29" s="38" t="n"><f aca="false">IF(ISNUMBER(AM29),AM29+0.5*AN29,&quot;&quot;)</f><v>0.25</v></c><c r="BA29" s="38" t="n"><f aca="false">IF(ISNUMBER(AZ29),IF(ISNUMBER(Q29),AZ29-Q29,&quot;MISSING&quot;),&quot;&quot;)</f><v>0.73</v></c><c r="BB29" s="38" t="n"><f aca="false">IF(AND(ISNUMBER(AR29),ISNUMBER(Y29)),AR29-Y29,IF(ISNUMBER(AR29),&quot;MISSING&quot;,&quot;&quot;))</f><v>-118</v></c><c r="BC29" s="71" t="n"><v>41773</v></c><c r="BD29" s="47"/><c r="BR29" s="38" t="str"><f aca="false">IF(ISNUMBER(BE29),BE29+0.5*BF29,&quot;&quot;)</f><v></v></c><c r="BS29" s="38" t="str"><f aca="false">IF(ISNUMBER(BR29),IF(ISNUMBER($Q29),BR29-$Q29,&quot;MISSING&quot;),&quot;&quot;)</f><v></v></c><c r="BT29" s="38" t="str"><f aca="false">IF(AND(ISNUMBER(BJ29),ISNUMBER($Y29)),BJ29-$Y29,IF(ISNUMBER(BJ29),&quot;MISSING&quot;,&quot;&quot;))</f><v></v></c><c r="BU29" s="38" t="n"><f aca="false">IF(AND(ISBLANK($AM29),ISBLANK($BE29)),0,1)</f><v>1</v></c><c r="BV29" s="38" t="n"><f aca="false">IF(AND(ISNUMBER($AM29),ISNUMBER($BE29)),1,0)</f><v>0</v></c><c r="BW29" s="38" t="str"><f aca="false">IF(BV29,SE_PREOP,&quot;&quot;)</f><v></v></c><c r="BX29" s="38" t="str"><f aca="false">IF(FU_6_AND_12,SE_6,&quot;&quot;)</f><v></v></c><c r="BY29" s="38" t="str"><f aca="false">IF(FU_6_AND_12,SE_12,&quot;&quot;)</f><v></v></c><c r="BZ29" s="49" t="n"><f aca="false">IF(AND(ISNUMBER(BC29),ISNUMBER(BE29)),BC29-A29,IF(ISNUMBER(AK29),AK29-A29,0))</f><v>181</v></c><c r="CA29" s="50" t="n"><f aca="false">IF(BZ29&gt;0,BZ29/30,&quot;&quot;)</f><v>6.03333333333333</v></c><c r="CB29" s="38" t="str"><f aca="false">IF(AND(ISNUMBER(AZ29),ISNUMBER(BR29)),(BR29-AZ29),&quot;&quot;)</f><v></v></c><c r="CC29" s="38" t="n"><f aca="false">IF(AND(ISNUMBER(AX29), ISNUMBER(AD29)), AVERAGE(AX29,AV29)-AVERAGE(AD29,AF29),&quot;&quot;)</f><v>-0.820000000000007</v></c><c r="CD29" s="38" t="str"><f aca="false">IF(AND(ISNUMBER(BN29), ISNUMBER(AD29)), AVERAGE(BN29,BP29)-AVERAGE(AD29,AF29),&quot;&quot;)</f><v></v></c><c r="CE29" s="38" t="n"><f aca="false">IF(ISNUMBER(CD29),CD29,IF(ISNUMBER(CC29),CC29,&quot;&quot;))</f><v>-0.820000000000007</v></c><c r="CF29" s="38" t="n"><f aca="false">IF(AND(ISNUMBER(SPH_PREOP),ISNUMBER(SE_LAST_)),SPH_PREOP+CYL_PREOP/2,&quot;&quot;)</f><v>1.25</v></c><c r="CG29" s="38" t="n"><f aca="false">IF(ISNUMBER(SE_12),SE_12,IF(ISNUMBER(SE_6),SE_6,&quot;&quot;))</f><v>0.25</v></c><c r="CH29" s="51" t="n"><f aca="false">IF(AND(ISNUMBER(SE_LAST_),ISNUMBER(REF_TARGET)),SE_LAST_-REF_TARGET,&quot;&quot;)</f><v>0.73</v></c><c r="CI29" s="52" t="n"><f aca="false">IF(ISNUMBER(Y29),IF(ISNUMBER(BJ29),BJ29-Y29,IF(ISNUMBER(AR29),AR29-Y29,&quot;&quot;)),&quot;&quot;)</f><v>-118</v></c><c r="CJ29" s="38" t="str"><f aca="false">IF(ISNUMBER(Z29),IF(ISNUMBER(AT29),AT29-Z29,IF(ISNUMBER(BL29),BL29-Z29,&quot;&quot;)),&quot;&quot;)</f><v></v></c><c r="CK29" s="53" t="n"><f aca="false">IF(ISNUMBER(LAST_SE_ERROR),REF_TARGET,&quot;&quot;)</f><v>-0.48</v></c><c r="CL29" s="53" t="n"><f aca="false">IF(AND(OR(ISNUMBER(BH29),ISNUMBER(AP29)),ISNUMBER(W29)),-LOG(20/W29)--LOG(20/IF(ISNUMBER(BH29),BH29,AP29)),&quot;&quot;)</f><v>0.301029995663981</v></c><c r="CM29" s="54" t="n"><f aca="false">IF(ISNUMBER(BF29),BF29,IF(ISNUMBER(AN29),AN29,&quot;&quot;))</f><v>2.5</v></c><c r="CN29" s="54" t="n"><f aca="false">IF(AND(ISNUMBER(CM29),ISNUMBER(U29)),CM29-U29,&quot;&quot;)</f><v>-1</v></c><c r="CO29" s="55" t="n"><f aca="false">IF(ISNUMBER(BCVA_12),BCVA_12,IF(ISNUMBER(BCVA_6),BCVA_6,&quot;&quot;))</f><v>20</v></c><c r="CP29" s="55" t="n"><f aca="false">IF(ISNUMBER(CO29),PREOP_BCVA,&quot;&quot;)</f><v>40</v></c><c r="CQ29" s="56" t="n"><f aca="false">IF(AND(REF_TARGET&lt;=0,REF_TARGET&gt;-1),IF(ISNUMBER(UDVA_12),UDVA_12,IF(ISNUMBER(UDVA_6),UDVA_6,&quot;&quot;)),&quot;&quot;)</f><v>0</v></c><c r="CR29" s="53" t="n"><f aca="false">IF(ISNUMBER(PREOP_PENTACAM_RV),IF(ISNUMBER(SPH_6),IF(ISNUMBER($EQ29),0,1),&quot;&quot;),&quot;&quot;)</f><v>0</v></c><c r="CS29" s="53" t="str"><f aca="false">IF(ISNUMBER(PREOP_PENTACAM_RV),IF(ISNUMBER(SPH_12),IF(ISNUMBER($GM29),0,1),&quot;&quot;),&quot;&quot;)</f><v></v></c><c r="CT29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29" s="0" t="n"><v>7.28</v></c><c r="CV29" s="38" t="n"><v>7.6</v></c><c r="CW29" s="38" t="n"><v>83.6</v></c><c r="CX29" s="38" t="n"><v>1.9</v></c><c r="CY29" s="38" t="n"><v>-0.16</v></c><c r="CZ29" s="38" t="n"><v>0.13</v></c><c r="DA29" s="38" t="n"><v>3.02</v></c><c r="DB29" s="38" t="n"><v>3.6</v></c><c r="DC29" s="38" t="n"><v>584</v></c><c r="DD29" s="38" t="n"><v>585</v></c><c r="DE29" s="38" t="n"><v>629</v></c><c r="DF29" s="38" t="n"><v>599</v></c><c r="DG29" s="38" t="n"><v>639</v></c><c r="DH29" s="38" t="n"><v>623</v></c><c r="DI29" s="38" t="n"><v>563</v></c><c r="DJ29" s="38" t="n"><v>1.51</v></c><c r="DK29" s="38" t="n"><v>-1.18</v></c><c r="DL29" s="38" t="n"><v>7.44</v></c><c r="DM29" s="38" t="n"><v>7.46</v></c><c r="DN29" s="38" t="n"><v>7.4</v></c><c r="DO29" s="38" t="n"><v>7.41</v></c><c r="DP29" s="38" t="n"><v>7.65</v></c><c r="DQ29" s="38" t="n"><v>8</v></c><c r="DR29" s="38" t="n"><v>0</v></c><c r="DS29" s="38" t="n"><v>1</v></c><c r="DT29" s="38" t="n"><v>6.48</v></c><c r="DU29" s="38" t="n"><v>6.48</v></c><c r="DV29" s="38" t="n"><v>6.39</v></c><c r="DW29" s="38" t="n"><v>6.22</v></c><c r="DX29" s="38" t="n"><v>6.34</v></c><c r="DY29" s="38" t="n"><v>0</v></c><c r="DZ29" s="38" t="n"><v>0</v></c><c r="EA29" s="58" t="n"><v>1</v></c><c r="EB29" s="59" t="n"><v>44.4</v></c><c r="EC29" s="59" t="n"><v>46.4</v></c><c r="ED29" s="59" t="n"><v>45.4</v></c><c r="EE29" s="59" t="n"><v>83.6</v></c><c r="EF29" s="59" t="n"><v>1.9</v></c><c r="EG29" s="59" t="n"><v>-6</v></c><c r="EH29" s="59" t="n"><v>-6.3</v></c><c r="EI29" s="59" t="n"><v>-6.2</v></c><c r="EJ29" s="59" t="n"><v>130</v></c><c r="EK29" s="59" t="n"><v>0.3</v></c><c r="EL29" s="59" t="n"><v>4.2</v></c><c r="EM29" s="59" t="n"><v>12.1</v></c><c r="EN29" s="59" t="n"><v>25.2</v></c><c r="EO29" s="59" t="n"><v>61.4</v></c><c r="EP29" s="60" t="n"><v>22</v></c><c r="EQ29" s="52" t="n"><v>7.38</v></c><c r="ER29" s="38" t="n"><v>7.82</v></c><c r="ES29" s="38" t="n"><v>84</v></c><c r="ET29" s="38" t="n"><v>2.6</v></c><c r="EU29" s="38" t="n"><v>-0.12</v></c><c r="EV29" s="38" t="n"><v>-0.03</v></c><c r="EW29" s="38" t="n"><v>4.09</v></c><c r="EX29" s="38" t="n"><v>4.51</v></c><c r="EY29" s="38" t="n"><v>422</v></c><c r="EZ29" s="38" t="n"><v>423</v></c><c r="FA29" s="38" t="n"><v>613</v></c><c r="FB29" s="38" t="n"><v>499</v></c><c r="FC29" s="38" t="n"><v>507</v></c><c r="FD29" s="38" t="n"><v>507</v></c><c r="FE29" s="38" t="n"><v>414</v></c><c r="FF29" s="38" t="n"><v>0.98</v></c><c r="FG29" s="38" t="n"><v>-0.2</v></c><c r="FH29" s="38" t="n"><v>7.59</v></c><c r="FI29" s="38" t="n"><v>7.58</v></c><c r="FJ29" s="38" t="n"><v>7.47</v></c><c r="FK29" s="38" t="n"><v>7.5</v></c><c r="FL29" s="38" t="n"><v>7.85</v></c><c r="FM29" s="38" t="n"><v>8.12</v></c><c r="FN29" s="38" t="n"><v>0</v></c><c r="FO29" s="38" t="n"><v>1.1</v></c><c r="FP29" s="38" t="n"><v>6.38</v></c><c r="FQ29" s="38" t="n"><v>6.14</v></c><c r="FR29" s="38" t="n"><v>6.07</v></c><c r="FS29" s="38" t="n"><v>6.11</v></c><c r="FT29" s="38" t="n"><v>6.31</v></c><c r="FU29" s="38" t="n"><v>0</v></c><c r="FV29" s="38" t="n"><v>0</v></c><c r="FW29" s="58" t="n"><v>1.1</v></c><c r="FX29" s="59" t="n"><v>43.2</v></c><c r="FY29" s="59" t="n"><v>45.7</v></c><c r="FZ29" s="59" t="n"><v>44.4</v></c><c r="GA29" s="59" t="n"><v>84</v></c><c r="GB29" s="59" t="n"><v>2.6</v></c><c r="GC29" s="59" t="n"><v>-6.2</v></c><c r="GD29" s="59" t="n"><v>-6.5</v></c><c r="GE29" s="59" t="n"><v>-6.4</v></c><c r="GF29" s="59" t="n"><v>153.6</v></c><c r="GG29" s="59" t="n"><v>0.3</v></c><c r="GH29" s="59" t="n"><v>3.1</v></c><c r="GI29" s="59" t="n"><v>9.1</v></c><c r="GJ29" s="59" t="n"><v>20.2</v></c><c r="GK29" s="59" t="n"><v>53.9</v></c><c r="GL29" s="61" t="n"><v>26</v></c><c r="II29" s="52" t="n"><f aca="false">IF(ISNUMBER(GM29),GM29,IF(ISNUMBER(EQ29),EQ29,&quot;&quot;))</f><v>7.38</v></c><c r="IJ29" s="38" t="n"><f aca="false">IF(ISNUMBER(GN29),GN29,IF(ISNUMBER(ER29),ER29,&quot;&quot;))</f><v>7.82</v></c><c r="IK29" s="38" t="n"><f aca="false">IF(ISNUMBER(GO29),GO29,IF(ISNUMBER(ES29),ES29,&quot;&quot;))</f><v>84</v></c><c r="IL29" s="38" t="n"><f aca="false">IF(ISNUMBER(GP29),GP29,IF(ISNUMBER(ET29),ET29,&quot;&quot;))</f><v>2.6</v></c><c r="IM29" s="38" t="n"><f aca="false">IF(ISNUMBER(GQ29),GQ29,IF(ISNUMBER(EU29),EU29,&quot;&quot;))</f><v>-0.12</v></c><c r="IN29" s="38" t="n"><f aca="false">IF(ISNUMBER(GR29),GR29,IF(ISNUMBER(EV29),EV29,&quot;&quot;))</f><v>-0.03</v></c><c r="IO29" s="38" t="n"><f aca="false">IF(ISNUMBER(GS29),GS29,IF(ISNUMBER(EW29),EW29,&quot;&quot;))</f><v>4.09</v></c><c r="IP29" s="38" t="n"><f aca="false">IF(ISNUMBER(GT29),GT29,IF(ISNUMBER(EX29),EX29,&quot;&quot;))</f><v>4.51</v></c><c r="IQ29" s="38" t="n"><f aca="false">IF(ISNUMBER(GU29),GU29,IF(ISNUMBER(EY29),EY29,&quot;&quot;))</f><v>422</v></c><c r="IR29" s="38" t="n"><f aca="false">IF(ISNUMBER(GV29),GV29,IF(ISNUMBER(EZ29),EZ29,&quot;&quot;))</f><v>423</v></c><c r="IS29" s="38" t="n"><f aca="false">IF(ISNUMBER(GW29),GW29,IF(ISNUMBER(FA29),FA29,&quot;&quot;))</f><v>613</v></c><c r="IT29" s="38" t="n"><f aca="false">IF(ISNUMBER(GX29),GX29,IF(ISNUMBER(FB29),FB29,&quot;&quot;))</f><v>499</v></c><c r="IU29" s="38" t="n"><f aca="false">IF(ISNUMBER(GY29),GY29,IF(ISNUMBER(FC29),FC29,&quot;&quot;))</f><v>507</v></c><c r="IV29" s="38" t="n"><f aca="false">IF(ISNUMBER(GZ29),GZ29,IF(ISNUMBER(FD29),FD29,&quot;&quot;))</f><v>507</v></c><c r="IW29" s="38" t="n"><f aca="false">IF(ISNUMBER(HA29),HA29,IF(ISNUMBER(FE29),FE29,&quot;&quot;))</f><v>414</v></c><c r="IX29" s="38" t="n"><f aca="false">IF(ISNUMBER(HB29),HB29,IF(ISNUMBER(FF29),FF29,&quot;&quot;))</f><v>0.98</v></c><c r="IY29" s="38" t="n"><f aca="false">IF(ISNUMBER(HC29),HC29,IF(ISNUMBER(FG29),FG29,&quot;&quot;))</f><v>-0.2</v></c><c r="IZ29" s="38" t="n"><f aca="false">IF(ISNUMBER(HD29),HD29,IF(ISNUMBER(FH29),FH29,&quot;&quot;))</f><v>7.59</v></c><c r="JA29" s="38" t="n"><f aca="false">IF(ISNUMBER(HE29),HE29,IF(ISNUMBER(FI29),FI29,&quot;&quot;))</f><v>7.58</v></c><c r="JB29" s="38" t="n"><f aca="false">IF(ISNUMBER(HF29),HF29,IF(ISNUMBER(FJ29),FJ29,&quot;&quot;))</f><v>7.47</v></c><c r="JC29" s="38" t="n"><f aca="false">IF(ISNUMBER(HG29),HG29,IF(ISNUMBER(FK29),FK29,&quot;&quot;))</f><v>7.5</v></c><c r="JD29" s="38" t="n"><f aca="false">IF(ISNUMBER(HH29),HH29,IF(ISNUMBER(FL29),FL29,&quot;&quot;))</f><v>7.85</v></c><c r="JE29" s="38" t="n"><f aca="false">IF(ISNUMBER(HI29),HI29,IF(ISNUMBER(FM29),FM29,&quot;&quot;))</f><v>8.12</v></c><c r="JF29" s="38" t="n"><f aca="false">IF(ISNUMBER(HJ29),HJ29,IF(ISNUMBER(FN29),FN29,&quot;&quot;))</f><v>0</v></c><c r="JG29" s="38" t="n"><f aca="false">IF(ISNUMBER(HK29),HK29,IF(ISNUMBER(FO29),FO29,&quot;&quot;))</f><v>1.1</v></c><c r="JH29" s="38" t="n"><f aca="false">IF(ISNUMBER(HL29),HL29,IF(ISNUMBER(FP29),FP29,&quot;&quot;))</f><v>6.38</v></c><c r="JI29" s="38" t="n"><f aca="false">IF(ISNUMBER(HM29),HM29,IF(ISNUMBER(FQ29),FQ29,&quot;&quot;))</f><v>6.14</v></c><c r="JJ29" s="38" t="n"><f aca="false">IF(ISNUMBER(HN29),HN29,IF(ISNUMBER(FR29),FR29,&quot;&quot;))</f><v>6.07</v></c><c r="JK29" s="38" t="n"><f aca="false">IF(ISNUMBER(HO29),HO29,IF(ISNUMBER(FS29),FS29,&quot;&quot;))</f><v>6.11</v></c><c r="JL29" s="38" t="n"><f aca="false">IF(ISNUMBER(HP29),HP29,IF(ISNUMBER(FT29),FT29,&quot;&quot;))</f><v>6.31</v></c><c r="JM29" s="38" t="n"><f aca="false">IF(ISNUMBER(HQ29),HQ29,IF(ISNUMBER(FU29),FU29,&quot;&quot;))</f><v>0</v></c><c r="JN29" s="51" t="n"><f aca="false">IF(ISNUMBER(HR29),HR29,IF(ISNUMBER(FV29),FV29,&quot;&quot;))</f><v>0</v></c><c r="JO29" s="59" t="n"><f aca="false">IF(ISNUMBER(HS29),HS29,IF(ISNUMBER(FW29),FW29,&quot;&quot;))</f><v>1.1</v></c><c r="JP29" s="59" t="n"><f aca="false">IF(ISNUMBER(HT29),HT29,IF(ISNUMBER(FX29),FX29,&quot;&quot;))</f><v>43.2</v></c><c r="JQ29" s="59" t="n"><f aca="false">IF(ISNUMBER(HU29),HU29,IF(ISNUMBER(FY29),FY29,&quot;&quot;))</f><v>45.7</v></c><c r="JR29" s="59" t="n"><f aca="false">IF(ISNUMBER(HV29),HV29,IF(ISNUMBER(FZ29),FZ29,&quot;&quot;))</f><v>44.4</v></c><c r="JS29" s="59" t="n"><f aca="false">IF(ISNUMBER(HW29),HW29,IF(ISNUMBER(GA29),GA29,&quot;&quot;))</f><v>84</v></c><c r="JT29" s="59" t="n"><f aca="false">IF(ISNUMBER(HX29),HX29,IF(ISNUMBER(GB29),GB29,&quot;&quot;))</f><v>2.6</v></c><c r="JU29" s="59" t="n"><f aca="false">IF(ISNUMBER(HY29),HY29,IF(ISNUMBER(GC29),GC29,&quot;&quot;))</f><v>-6.2</v></c><c r="JV29" s="59" t="n"><f aca="false">IF(ISNUMBER(HZ29),HZ29,IF(ISNUMBER(GD29),GD29,&quot;&quot;))</f><v>-6.5</v></c><c r="JW29" s="59" t="n"><f aca="false">IF(ISNUMBER(IA29),IA29,IF(ISNUMBER(GE29),GE29,&quot;&quot;))</f><v>-6.4</v></c><c r="JX29" s="59" t="n"><f aca="false">IF(ISNUMBER(IB29),IB29,IF(ISNUMBER(GF29),GF29,&quot;&quot;))</f><v>153.6</v></c><c r="JY29" s="59" t="n"><f aca="false">IF(ISNUMBER(IC29),IC29,IF(ISNUMBER(GG29),GG29,&quot;&quot;))</f><v>0.3</v></c><c r="JZ29" s="59" t="n"><f aca="false">IF(ISNUMBER(ID29),ID29,IF(ISNUMBER(GH29),GH29,&quot;&quot;))</f><v>3.1</v></c><c r="KA29" s="59" t="n"><f aca="false">IF(ISNUMBER(IE29),IE29,IF(ISNUMBER(GI29),GI29,&quot;&quot;))</f><v>9.1</v></c><c r="KB29" s="59" t="n"><f aca="false">IF(ISNUMBER(IF29),IF29,IF(ISNUMBER(GJ29),GJ29,&quot;&quot;))</f><v>20.2</v></c><c r="KC29" s="59" t="n"><f aca="false">IF(ISNUMBER(IG29),IG29,IF(ISNUMBER(GK29),GK29,&quot;&quot;))</f><v>53.9</v></c><c r="KD29" s="61" t="n"><f aca="false">IF(ISNUMBER(IH29),IH29,IF(ISNUMBER(GL29),GL29,&quot;&quot;))</f><v>26</v></c><c r="KE29" s="52" t="n"><f aca="false">IF(AND(ISNUMBER(II29),ISNUMBER(CU29)),II29-CU29,&quot;&quot;)</f><v>0.0999999999999996</v></c><c r="KF29" s="38" t="n"><f aca="false">IF(AND(ISNUMBER(IJ29),ISNUMBER(CV29)),IJ29-CV29,&quot;&quot;)</f><v>0.220000000000001</v></c><c r="KG29" s="38" t="n"><f aca="false">IF(AND(ISNUMBER(IK29),ISNUMBER(CW29)),IK29-CW29,&quot;&quot;)</f><v>0.400000000000006</v></c><c r="KH29" s="38" t="n"><f aca="false">IF(AND(ISNUMBER(IL29),ISNUMBER(CX29)),IL29-CX29,&quot;&quot;)</f><v>0.7</v></c><c r="KI29" s="38" t="n"><f aca="false">IF(AND(ISNUMBER(IM29),ISNUMBER(CY29)),IM29-CY29,&quot;&quot;)</f><v>0.04</v></c><c r="KJ29" s="38" t="n"><f aca="false">IF(AND(ISNUMBER(IN29),ISNUMBER(CZ29)),IN29-CZ29,&quot;&quot;)</f><v>-0.16</v></c><c r="KK29" s="38" t="n"><f aca="false">IF(AND(ISNUMBER(IO29),ISNUMBER(DA29)),IO29-DA29,&quot;&quot;)</f><v>1.07</v></c><c r="KL29" s="38" t="n"><f aca="false">IF(AND(ISNUMBER(IP29),ISNUMBER(DB29)),IP29-DB29,&quot;&quot;)</f><v>0.91</v></c><c r="KM29" s="38" t="n"><f aca="false">IF(AND(ISNUMBER(IQ29),ISNUMBER(DC29)),IQ29-DC29,&quot;&quot;)</f><v>-162</v></c><c r="KN29" s="38" t="n"><f aca="false">IF(AND(ISNUMBER(IR29),ISNUMBER(DD29)),IR29-DD29,&quot;&quot;)</f><v>-162</v></c><c r="KO29" s="38" t="n"><f aca="false">IF(AND(ISNUMBER(IS29),ISNUMBER(DE29)),IS29-DE29,&quot;&quot;)</f><v>-16</v></c><c r="KP29" s="38" t="n"><f aca="false">IF(AND(ISNUMBER(IT29),ISNUMBER(DF29)),IT29-DF29,&quot;&quot;)</f><v>-100</v></c><c r="KQ29" s="38" t="n"><f aca="false">IF(AND(ISNUMBER(IU29),ISNUMBER(DG29)),IU29-DG29,&quot;&quot;)</f><v>-132</v></c><c r="KR29" s="38" t="n"><f aca="false">IF(AND(ISNUMBER(IV29),ISNUMBER(DH29)),IV29-DH29,&quot;&quot;)</f><v>-116</v></c><c r="KS29" s="38" t="n"><f aca="false">IF(AND(ISNUMBER(IW29),ISNUMBER(DI29)),IW29-DI29,&quot;&quot;)</f><v>-149</v></c><c r="KT29" s="38" t="n"><f aca="false">IF(AND(ISNUMBER(IX29),ISNUMBER(DJ29)),IX29-DJ29,&quot;&quot;)</f><v>-0.53</v></c><c r="KU29" s="38" t="n"><f aca="false">IF(AND(ISNUMBER(IY29),ISNUMBER(DK29)),IY29-DK29,&quot;&quot;)</f><v>0.98</v></c><c r="KV29" s="38" t="n"><f aca="false">IF(AND(ISNUMBER(IZ29),ISNUMBER(DL29)),IZ29-DL29,&quot;&quot;)</f><v>0.149999999999999</v></c><c r="KW29" s="38" t="n"><f aca="false">IF(AND(ISNUMBER(JA29),ISNUMBER(DM29)),JA29-DM29,&quot;&quot;)</f><v>0.12</v></c><c r="KX29" s="38" t="n"><f aca="false">IF(AND(ISNUMBER(JB29),ISNUMBER(DN29)),JB29-DN29,&quot;&quot;)</f><v>0.0699999999999994</v></c><c r="KY29" s="38" t="n"><f aca="false">IF(AND(ISNUMBER(JC29),ISNUMBER(DO29)),JC29-DO29,&quot;&quot;)</f><v>0.0899999999999999</v></c><c r="KZ29" s="38" t="n"><f aca="false">IF(AND(ISNUMBER(JD29),ISNUMBER(DP29)),JD29-DP29,&quot;&quot;)</f><v>0.199999999999999</v></c><c r="LA29" s="38" t="n"><f aca="false">IF(AND(ISNUMBER(JE29),ISNUMBER(DQ29)),JE29-DQ29,&quot;&quot;)</f><v>0.119999999999999</v></c><c r="LB29" s="38" t="n"><f aca="false">IF(AND(ISNUMBER(JF29),ISNUMBER(DR29)),JF29-DR29,&quot;&quot;)</f><v>0</v></c><c r="LC29" s="38" t="n"><f aca="false">IF(AND(ISNUMBER(JG29),ISNUMBER(DS29)),JG29-DS29,&quot;&quot;)</f><v>0.1</v></c><c r="LD29" s="38" t="n"><f aca="false">IF(AND(ISNUMBER(JH29),ISNUMBER(DT29)),JH29-DT29,&quot;&quot;)</f><v>-0.100000000000001</v></c><c r="LE29" s="38" t="n"><f aca="false">IF(AND(ISNUMBER(JI29),ISNUMBER(DU29)),JI29-DU29,&quot;&quot;)</f><v>-0.340000000000001</v></c><c r="LF29" s="38" t="n"><f aca="false">IF(AND(ISNUMBER(JJ29),ISNUMBER(DV29)),JJ29-DV29,&quot;&quot;)</f><v>-0.319999999999999</v></c><c r="LG29" s="38" t="n"><f aca="false">IF(AND(ISNUMBER(JK29),ISNUMBER(DW29)),JK29-DW29,&quot;&quot;)</f><v>-0.109999999999999</v></c><c r="LH29" s="38" t="n"><f aca="false">IF(AND(ISNUMBER(JL29),ISNUMBER(DX29)),JL29-DX29,&quot;&quot;)</f><v>-0.0300000000000002</v></c><c r="LI29" s="38" t="n"><f aca="false">IF(AND(ISNUMBER(JM29),ISNUMBER(DY29)),JM29-DY29,&quot;&quot;)</f><v>0</v></c><c r="LJ29" s="38" t="n"><f aca="false">IF(AND(ISNUMBER(JN29),ISNUMBER(DZ29)),JN29-DZ29,&quot;&quot;)</f><v>0</v></c><c r="LK29" s="38" t="n"><f aca="false">IF(AND(ISNUMBER(JO29),ISNUMBER(EA29)),JO29-EA29,&quot;&quot;)</f><v>0.1</v></c><c r="LL29" s="38" t="n"><f aca="false">IF(AND(ISNUMBER(JP29),ISNUMBER(EB29)),JP29-EB29,&quot;&quot;)</f><v>-1.2</v></c><c r="LM29" s="38" t="n"><f aca="false">IF(AND(ISNUMBER(JQ29),ISNUMBER(EC29)),JQ29-EC29,&quot;&quot;)</f><v>-0.699999999999996</v></c><c r="LN29" s="38" t="n"><f aca="false">IF(AND(ISNUMBER(JR29),ISNUMBER(ED29)),JR29-ED29,&quot;&quot;)</f><v>-1</v></c><c r="LO29" s="38" t="n"><f aca="false">IF(AND(ISNUMBER(JS29),ISNUMBER(EE29)),JS29-EE29,&quot;&quot;)</f><v>0.400000000000006</v></c><c r="LP29" s="38" t="n"><f aca="false">IF(AND(ISNUMBER(JT29),ISNUMBER(EF29)),JT29-EF29,&quot;&quot;)</f><v>0.7</v></c><c r="LQ29" s="38" t="n"><f aca="false">IF(AND(ISNUMBER(JU29),ISNUMBER(EG29)),JU29-EG29,&quot;&quot;)</f><v>-0.2</v></c><c r="LR29" s="38" t="n"><f aca="false">IF(AND(ISNUMBER(JV29),ISNUMBER(EH29)),JV29-EH29,&quot;&quot;)</f><v>-0.2</v></c><c r="LS29" s="38" t="n"><f aca="false">IF(AND(ISNUMBER(JW29),ISNUMBER(EI29)),JW29-EI29,&quot;&quot;)</f><v>-0.2</v></c><c r="LT29" s="38" t="n"><f aca="false">IF(AND(ISNUMBER(JX29),ISNUMBER(EJ29)),JX29-EJ29,&quot;&quot;)</f><v>23.6</v></c><c r="LU29" s="38" t="n"><f aca="false">IF(AND(ISNUMBER(JY29),ISNUMBER(EK29)),JY29-EK29,&quot;&quot;)</f><v>0</v></c><c r="LV29" s="38" t="n"><f aca="false">IF(AND(ISNUMBER(JZ29),ISNUMBER(EL29)),JZ29-EL29,&quot;&quot;)</f><v>-1.1</v></c><c r="LW29" s="38" t="n"><f aca="false">IF(AND(ISNUMBER(KA29),ISNUMBER(EM29)),KA29-EM29,&quot;&quot;)</f><v>-3</v></c><c r="LX29" s="38" t="n"><f aca="false">IF(AND(ISNUMBER(KB29),ISNUMBER(EN29)),KB29-EN29,&quot;&quot;)</f><v>-5</v></c><c r="LY29" s="38" t="n"><f aca="false">IF(AND(ISNUMBER(KC29),ISNUMBER(EO29)),KC29-EO29,&quot;&quot;)</f><v>-7.5</v></c><c r="LZ29" s="38" t="n"><f aca="false">IF(AND(ISNUMBER(KD29),ISNUMBER(EP29)),KD29-EP29,&quot;&quot;)</f><v>4</v></c><c r="MA29" s="38" t="str"><f aca="false">IF(AND(ISNUMBER(HT29),ISNUMBER(FX29)),HT29-FX29,&quot;&quot;)</f><v></v></c><c r="MB29" s="38" t="str"><f aca="false">IF(AND(ISNUMBER(HU29),ISNUMBER(FY29)),HU29-FY29,&quot;&quot;)</f><v></v></c><c r="MC29" s="38" t="str"><f aca="false">IF(AND(ISNUMBER(HY29),ISNUMBER(GC29)),HY29-GC29,&quot;&quot;)</f><v></v></c><c r="MD29" s="38" t="n"><f aca="false">HZ29-GD29</f><v>6.5</v></c></row><row collapsed="false" customFormat="false" customHeight="true" hidden="false" ht="26.25" outlineLevel="0" r="30"><c r="A30" s="35" t="n"><v>41374</v></c><c r="B30" s="36" t="s"><v>367</v></c><c r="C30" s="36" t="s"><v>384</v></c><c r="D30" s="37" t="s"><v>339</v></c><c r="E30" s="38" t="n"><v>61</v></c><c r="F30" s="39" t="n"><v>18777</v></c><c r="G30" s="38" t="s"><v>340</v></c><c r="H30" s="38" t="s"><v>333</v></c><c r="I30" s="38" t="n"><v>1836088</v></c><c r="K30" s="40"/><c r="L30" s="41"/><c r="M30" s="41"/><c r="N30" s="41"/><c r="O30" s="41"/><c r="P30" s="42" t="n"><v>-0.5</v></c><c r="Q30" s="38" t="n"><v>-0.55</v></c><c r="R30" s="43" t="s"><v>334</v></c><c r="S30" s="44" t="n"><v>41339</v></c><c r="T30" s="45" t="n"><v>-0.75</v></c><c r="U30" s="45" t="n"><v>0</v></c><c r="V30" s="38" t="n"><v>0</v></c><c r="W30" s="38" t="n"><v>25</v></c><c r="X30" s="38" t="n"><v>10</v></c><c r="Y30" s="38" t="n"><v>598</v></c><c r="Z30" s="38" t="n"><v>22.56</v></c><c r="AC30" s="38" t="n"><v>2.19</v></c><c r="AD30" s="38" t="n"><v>47.6</v></c><c r="AE30" s="38" t="n"><v>166</v></c><c r="AF30" s="38" t="n"><v>48.15</v></c><c r="AG30" s="38" t="n"><v>76</v></c><c r="AH30" s="38" t="n"><v>0</v></c><c r="AI30" s="38" t="n"><f aca="false">IF(AND(ISNUMBER(SK),SK&gt;0),1,0)</f><v>0</v></c><c r="AK30" s="46" t="n"><v>41569</v></c><c r="AL30" s="47"/><c r="AM30" s="45" t="n"><v>-0.25</v></c><c r="AN30" s="45" t="n"><v>1</v></c><c r="AO30" s="38" t="n"><v>50</v></c><c r="AP30" s="38" t="n"><v>25</v></c><c r="AQ30" s="38" t="n"><v>15</v></c><c r="AR30" s="38" t="n"><v>533</v></c><c r="AS30" s="38" t="n"><v>2053</v></c><c r="AT30" s="38" t="n"><v>22.63</v></c><c r="AU30" s="38" t="n"><v>3.76</v></c><c r="AV30" s="38" t="n"><v>46.55</v></c><c r="AW30" s="38" t="n"><v>121</v></c><c r="AX30" s="38" t="n"><v>46.94</v></c><c r="AY30" s="38" t="n"><v>31</v></c><c r="AZ30" s="38" t="n"><f aca="false">IF(ISNUMBER(AM30),AM30+0.5*AN30,&quot;&quot;)</f><v>0.25</v></c><c r="BA30" s="38" t="n"><f aca="false">IF(ISNUMBER(AZ30),IF(ISNUMBER(Q30),AZ30-Q30,&quot;MISSING&quot;),&quot;&quot;)</f><v>0.8</v></c><c r="BB30" s="38" t="n"><f aca="false">IF(AND(ISNUMBER(AR30),ISNUMBER(Y30)),AR30-Y30,IF(ISNUMBER(AR30),&quot;MISSING&quot;,&quot;&quot;))</f><v>-65</v></c><c r="BC30" s="63" t="n"><v>41717</v></c><c r="BD30" s="64"/><c r="BR30" s="38" t="str"><f aca="false">IF(ISNUMBER(BE30),BE30+0.5*BF30,&quot;&quot;)</f><v></v></c><c r="BS30" s="38" t="str"><f aca="false">IF(ISNUMBER(BR30),IF(ISNUMBER($Q30),BR30-$Q30,&quot;MISSING&quot;),&quot;&quot;)</f><v></v></c><c r="BT30" s="38" t="str"><f aca="false">IF(AND(ISNUMBER(BJ30),ISNUMBER($Y30)),BJ30-$Y30,IF(ISNUMBER(BJ30),&quot;MISSING&quot;,&quot;&quot;))</f><v></v></c><c r="BU30" s="38" t="n"><f aca="false">IF(AND(ISBLANK($AM30),ISBLANK($BE30)),0,1)</f><v>1</v></c><c r="BV30" s="38" t="n"><f aca="false">IF(AND(ISNUMBER($AM30),ISNUMBER($BE30)),1,0)</f><v>0</v></c><c r="BW30" s="38" t="str"><f aca="false">IF(BV30,SE_PREOP,&quot;&quot;)</f><v></v></c><c r="BX30" s="38" t="str"><f aca="false">IF(FU_6_AND_12,SE_6,&quot;&quot;)</f><v></v></c><c r="BY30" s="38" t="str"><f aca="false">IF(FU_6_AND_12,SE_12,&quot;&quot;)</f><v></v></c><c r="BZ30" s="49" t="n"><f aca="false">IF(AND(ISNUMBER(BC30),ISNUMBER(BE30)),BC30-A30,IF(ISNUMBER(AK30),AK30-A30,0))</f><v>195</v></c><c r="CA30" s="50" t="n"><f aca="false">IF(BZ30&gt;0,BZ30/30,&quot;&quot;)</f><v>6.5</v></c><c r="CB30" s="38" t="str"><f aca="false">IF(AND(ISNUMBER(AZ30),ISNUMBER(BR30)),(BR30-AZ30),&quot;&quot;)</f><v></v></c><c r="CC30" s="38" t="n"><f aca="false">IF(AND(ISNUMBER(AX30), ISNUMBER(AD30)), AVERAGE(AX30,AV30)-AVERAGE(AD30,AF30),&quot;&quot;)</f><v>-1.13</v></c><c r="CD30" s="38" t="str"><f aca="false">IF(AND(ISNUMBER(BN30), ISNUMBER(AD30)), AVERAGE(BN30,BP30)-AVERAGE(AD30,AF30),&quot;&quot;)</f><v></v></c><c r="CE30" s="38" t="n"><f aca="false">IF(ISNUMBER(CD30),CD30,IF(ISNUMBER(CC30),CC30,&quot;&quot;))</f><v>-1.13</v></c><c r="CF30" s="38" t="n"><f aca="false">IF(AND(ISNUMBER(SPH_PREOP),ISNUMBER(SE_LAST_)),SPH_PREOP+CYL_PREOP/2,&quot;&quot;)</f><v>-0.75</v></c><c r="CG30" s="38" t="n"><f aca="false">IF(ISNUMBER(SE_12),SE_12,IF(ISNUMBER(SE_6),SE_6,&quot;&quot;))</f><v>0.25</v></c><c r="CH30" s="51" t="n"><f aca="false">IF(AND(ISNUMBER(SE_LAST_),ISNUMBER(REF_TARGET)),SE_LAST_-REF_TARGET,&quot;&quot;)</f><v>0.8</v></c><c r="CI30" s="52" t="n"><f aca="false">IF(ISNUMBER(Y30),IF(ISNUMBER(BJ30),BJ30-Y30,IF(ISNUMBER(AR30),AR30-Y30,&quot;&quot;)),&quot;&quot;)</f><v>-65</v></c><c r="CJ30" s="38" t="n"><f aca="false">IF(ISNUMBER(Z30),IF(ISNUMBER(AT30),AT30-Z30,IF(ISNUMBER(BL30),BL30-Z30,&quot;&quot;)),&quot;&quot;)</f><v>0.0700000000000003</v></c><c r="CK30" s="53" t="n"><f aca="false">IF(ISNUMBER(LAST_SE_ERROR),REF_TARGET,&quot;&quot;)</f><v>-0.55</v></c><c r="CL30" s="53" t="n"><f aca="false">IF(AND(OR(ISNUMBER(BH30),ISNUMBER(AP30)),ISNUMBER(W30)),-LOG(20/W30)--LOG(20/IF(ISNUMBER(BH30),BH30,AP30)),&quot;&quot;)</f><v>0</v></c><c r="CM30" s="54" t="n"><f aca="false">IF(ISNUMBER(BF30),BF30,IF(ISNUMBER(AN30),AN30,&quot;&quot;))</f><v>1</v></c><c r="CN30" s="54" t="n"><f aca="false">IF(AND(ISNUMBER(CM30),ISNUMBER(U30)),CM30-U30,&quot;&quot;)</f><v>1</v></c><c r="CO30" s="55" t="n"><f aca="false">IF(ISNUMBER(BCVA_12),BCVA_12,IF(ISNUMBER(BCVA_6),BCVA_6,&quot;&quot;))</f><v>25</v></c><c r="CP30" s="55" t="n"><f aca="false">IF(ISNUMBER(CO30),PREOP_BCVA,&quot;&quot;)</f><v>25</v></c><c r="CQ30" s="56" t="n"><f aca="false">IF(AND(REF_TARGET&lt;=0,REF_TARGET&gt;-1),IF(ISNUMBER(UDVA_12),UDVA_12,IF(ISNUMBER(UDVA_6),UDVA_6,&quot;&quot;)),&quot;&quot;)</f><v>0</v></c><c r="CR30" s="53" t="n"><f aca="false">IF(ISNUMBER(PREOP_PENTACAM_RV),IF(ISNUMBER(SPH_6),IF(ISNUMBER($EQ30),0,1),&quot;&quot;),&quot;&quot;)</f><v>0</v></c><c r="CS30" s="53" t="str"><f aca="false">IF(ISNUMBER(PREOP_PENTACAM_RV),IF(ISNUMBER(SPH_12),IF(ISNUMBER($GM30),0,1),&quot;&quot;),&quot;&quot;)</f><v></v></c><c r="CT30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30" s="0" t="n"><v>7.25</v></c><c r="CV30" s="38" t="n"><v>7.21</v></c><c r="CW30" s="38" t="n"><v>139.5</v></c><c r="CX30" s="38" t="n"><v>-0.3</v></c><c r="CY30" s="38" t="n"><v>0.28</v></c><c r="CZ30" s="38" t="n"><v>0.6</v></c><c r="DA30" s="38" t="n"><v>2.85</v></c><c r="DB30" s="38" t="n"><v>3.46</v></c><c r="DC30" s="38" t="n"><v>613</v></c><c r="DD30" s="38" t="n"><v>616</v></c><c r="DE30" s="38" t="n"><v>658</v></c><c r="DF30" s="38" t="n"><v>620</v></c><c r="DG30" s="38" t="n"><v>641</v></c><c r="DH30" s="38" t="n"><v>634</v></c><c r="DI30" s="38" t="n"><v>593</v></c><c r="DJ30" s="38" t="n"><v>1.37</v></c><c r="DK30" s="38" t="n"><v>-0.75</v></c><c r="DL30" s="38" t="n"><v>7.25</v></c><c r="DM30" s="38" t="n"><v>7.22</v></c><c r="DN30" s="38" t="n"><v>7.26</v></c><c r="DO30" s="38" t="n"><v>7.48</v></c><c r="DP30" s="38" t="n"><v>7.85</v></c><c r="DQ30" s="38" t="n"><v>8.2</v></c><c r="DR30" s="38" t="n"><v>0</v></c><c r="DS30" s="38" t="n"><v>0.3</v></c><c r="DT30" s="38" t="n"><v>7.01</v></c><c r="DU30" s="38" t="n"><v>6.27</v></c><c r="DV30" s="38" t="n"><v>6.01</v></c><c r="DW30" s="38" t="n"><v>6.26</v></c><c r="DX30" s="38" t="n"><v>6.63</v></c><c r="DY30" s="38" t="n"><v>0</v></c><c r="DZ30" s="38" t="n"><v>0</v></c><c r="EA30" s="58" t="n"><v>0.3</v></c><c r="EB30" s="59" t="n"><v>46.5</v></c><c r="EC30" s="59" t="n"><v>46.8</v></c><c r="ED30" s="59" t="n"><v>46.7</v></c><c r="EE30" s="59" t="n"><v>139.5</v></c><c r="EF30" s="59" t="n"><v>0.3</v></c><c r="EG30" s="59" t="n"><v>-5.8</v></c><c r="EH30" s="59" t="n"><v>-6.1</v></c><c r="EI30" s="59" t="n"><v>-6</v></c><c r="EJ30" s="59" t="n"><v>128</v></c><c r="EK30" s="59" t="n"><v>0.3</v></c><c r="EL30" s="59" t="n"><v>4.3</v></c><c r="EM30" s="59" t="n"><v>12.3</v></c><c r="EN30" s="59" t="n"><v>26.2</v></c><c r="EO30" s="59" t="n"><v>64.5</v></c><c r="EP30" s="60" t="n"><v>14</v></c><c r="EQ30" s="52" t="n"><v>7.24</v></c><c r="ER30" s="38" t="n"><v>7.31</v></c><c r="ES30" s="38" t="n"><v>116.7</v></c><c r="ET30" s="38" t="n"><v>0.4</v></c><c r="EU30" s="38" t="n"><v>0.41</v></c><c r="EV30" s="38" t="n"><v>0.55</v></c><c r="EW30" s="38" t="n"><v>3.29</v></c><c r="EX30" s="38" t="n"><v>3.8</v></c><c r="EY30" s="38" t="n"><v>516</v></c><c r="EZ30" s="38" t="n"><v>513</v></c><c r="FA30" s="38" t="n"><v>655</v></c><c r="FB30" s="38" t="n"><v>647</v></c><c r="FC30" s="38" t="n"><v>628</v></c><c r="FD30" s="38" t="n"><v>612</v></c><c r="FE30" s="38" t="n"><v>512</v></c><c r="FF30" s="38" t="n"><v>-0.58</v></c><c r="FG30" s="38" t="n"><v>-0.19</v></c><c r="FH30" s="38" t="n"><v>7.32</v></c><c r="FI30" s="38" t="n"><v>7.25</v></c><c r="FJ30" s="38" t="n"><v>7.27</v></c><c r="FK30" s="38" t="n"><v>7.48</v></c><c r="FL30" s="38" t="n"><v>7.77</v></c><c r="FM30" s="38" t="n"><v>8.04</v></c><c r="FN30" s="38" t="n"><v>0</v></c><c r="FO30" s="38" t="n"><v>2</v></c><c r="FP30" s="38" t="n"><v>5.57</v></c><c r="FQ30" s="38" t="n"><v>5.7</v></c><c r="FR30" s="38" t="n"><v>5.91</v></c><c r="FS30" s="38" t="n"><v>6.14</v></c><c r="FT30" s="38" t="n"><v>6.26</v></c><c r="FU30" s="38" t="n"><v>0</v></c><c r="FV30" s="38" t="n"><v>0</v></c><c r="FW30" s="58" t="n"><v>2</v></c><c r="FX30" s="59" t="n"><v>46.2</v></c><c r="FY30" s="59" t="n"><v>46.6</v></c><c r="FZ30" s="59" t="n"><v>46.4</v></c><c r="GA30" s="59" t="n"><v>116.7</v></c><c r="GB30" s="59" t="n"><v>0.4</v></c><c r="GC30" s="59" t="n"><v>-7</v></c><c r="GD30" s="59" t="n"><v>-7.3</v></c><c r="GE30" s="59" t="n"><v>-7.1</v></c><c r="GF30" s="59" t="n"><v>3.3</v></c><c r="GG30" s="59" t="n"><v>0.2</v></c><c r="GH30" s="59" t="n"><v>3.8</v></c><c r="GI30" s="59" t="n"><v>11.4</v></c><c r="GJ30" s="59" t="n"><v>25.1</v></c><c r="GK30" s="59" t="n"><v>63.7</v></c><c r="GL30" s="61" t="n"><v>17</v></c><c r="II30" s="52" t="n"><f aca="false">IF(ISNUMBER(GM30),GM30,IF(ISNUMBER(EQ30),EQ30,&quot;&quot;))</f><v>7.24</v></c><c r="IJ30" s="38" t="n"><f aca="false">IF(ISNUMBER(GN30),GN30,IF(ISNUMBER(ER30),ER30,&quot;&quot;))</f><v>7.31</v></c><c r="IK30" s="38" t="n"><f aca="false">IF(ISNUMBER(GO30),GO30,IF(ISNUMBER(ES30),ES30,&quot;&quot;))</f><v>116.7</v></c><c r="IL30" s="38" t="n"><f aca="false">IF(ISNUMBER(GP30),GP30,IF(ISNUMBER(ET30),ET30,&quot;&quot;))</f><v>0.4</v></c><c r="IM30" s="38" t="n"><f aca="false">IF(ISNUMBER(GQ30),GQ30,IF(ISNUMBER(EU30),EU30,&quot;&quot;))</f><v>0.41</v></c><c r="IN30" s="38" t="n"><f aca="false">IF(ISNUMBER(GR30),GR30,IF(ISNUMBER(EV30),EV30,&quot;&quot;))</f><v>0.55</v></c><c r="IO30" s="38" t="n"><f aca="false">IF(ISNUMBER(GS30),GS30,IF(ISNUMBER(EW30),EW30,&quot;&quot;))</f><v>3.29</v></c><c r="IP30" s="38" t="n"><f aca="false">IF(ISNUMBER(GT30),GT30,IF(ISNUMBER(EX30),EX30,&quot;&quot;))</f><v>3.8</v></c><c r="IQ30" s="38" t="n"><f aca="false">IF(ISNUMBER(GU30),GU30,IF(ISNUMBER(EY30),EY30,&quot;&quot;))</f><v>516</v></c><c r="IR30" s="38" t="n"><f aca="false">IF(ISNUMBER(GV30),GV30,IF(ISNUMBER(EZ30),EZ30,&quot;&quot;))</f><v>513</v></c><c r="IS30" s="38" t="n"><f aca="false">IF(ISNUMBER(GW30),GW30,IF(ISNUMBER(FA30),FA30,&quot;&quot;))</f><v>655</v></c><c r="IT30" s="38" t="n"><f aca="false">IF(ISNUMBER(GX30),GX30,IF(ISNUMBER(FB30),FB30,&quot;&quot;))</f><v>647</v></c><c r="IU30" s="38" t="n"><f aca="false">IF(ISNUMBER(GY30),GY30,IF(ISNUMBER(FC30),FC30,&quot;&quot;))</f><v>628</v></c><c r="IV30" s="38" t="n"><f aca="false">IF(ISNUMBER(GZ30),GZ30,IF(ISNUMBER(FD30),FD30,&quot;&quot;))</f><v>612</v></c><c r="IW30" s="38" t="n"><f aca="false">IF(ISNUMBER(HA30),HA30,IF(ISNUMBER(FE30),FE30,&quot;&quot;))</f><v>512</v></c><c r="IX30" s="38" t="n"><f aca="false">IF(ISNUMBER(HB30),HB30,IF(ISNUMBER(FF30),FF30,&quot;&quot;))</f><v>-0.58</v></c><c r="IY30" s="38" t="n"><f aca="false">IF(ISNUMBER(HC30),HC30,IF(ISNUMBER(FG30),FG30,&quot;&quot;))</f><v>-0.19</v></c><c r="IZ30" s="38" t="n"><f aca="false">IF(ISNUMBER(HD30),HD30,IF(ISNUMBER(FH30),FH30,&quot;&quot;))</f><v>7.32</v></c><c r="JA30" s="38" t="n"><f aca="false">IF(ISNUMBER(HE30),HE30,IF(ISNUMBER(FI30),FI30,&quot;&quot;))</f><v>7.25</v></c><c r="JB30" s="38" t="n"><f aca="false">IF(ISNUMBER(HF30),HF30,IF(ISNUMBER(FJ30),FJ30,&quot;&quot;))</f><v>7.27</v></c><c r="JC30" s="38" t="n"><f aca="false">IF(ISNUMBER(HG30),HG30,IF(ISNUMBER(FK30),FK30,&quot;&quot;))</f><v>7.48</v></c><c r="JD30" s="38" t="n"><f aca="false">IF(ISNUMBER(HH30),HH30,IF(ISNUMBER(FL30),FL30,&quot;&quot;))</f><v>7.77</v></c><c r="JE30" s="38" t="n"><f aca="false">IF(ISNUMBER(HI30),HI30,IF(ISNUMBER(FM30),FM30,&quot;&quot;))</f><v>8.04</v></c><c r="JF30" s="38" t="n"><f aca="false">IF(ISNUMBER(HJ30),HJ30,IF(ISNUMBER(FN30),FN30,&quot;&quot;))</f><v>0</v></c><c r="JG30" s="38" t="n"><f aca="false">IF(ISNUMBER(HK30),HK30,IF(ISNUMBER(FO30),FO30,&quot;&quot;))</f><v>2</v></c><c r="JH30" s="38" t="n"><f aca="false">IF(ISNUMBER(HL30),HL30,IF(ISNUMBER(FP30),FP30,&quot;&quot;))</f><v>5.57</v></c><c r="JI30" s="38" t="n"><f aca="false">IF(ISNUMBER(HM30),HM30,IF(ISNUMBER(FQ30),FQ30,&quot;&quot;))</f><v>5.7</v></c><c r="JJ30" s="38" t="n"><f aca="false">IF(ISNUMBER(HN30),HN30,IF(ISNUMBER(FR30),FR30,&quot;&quot;))</f><v>5.91</v></c><c r="JK30" s="38" t="n"><f aca="false">IF(ISNUMBER(HO30),HO30,IF(ISNUMBER(FS30),FS30,&quot;&quot;))</f><v>6.14</v></c><c r="JL30" s="38" t="n"><f aca="false">IF(ISNUMBER(HP30),HP30,IF(ISNUMBER(FT30),FT30,&quot;&quot;))</f><v>6.26</v></c><c r="JM30" s="38" t="n"><f aca="false">IF(ISNUMBER(HQ30),HQ30,IF(ISNUMBER(FU30),FU30,&quot;&quot;))</f><v>0</v></c><c r="JN30" s="51" t="n"><f aca="false">IF(ISNUMBER(HR30),HR30,IF(ISNUMBER(FV30),FV30,&quot;&quot;))</f><v>0</v></c><c r="JO30" s="59" t="n"><f aca="false">IF(ISNUMBER(HS30),HS30,IF(ISNUMBER(FW30),FW30,&quot;&quot;))</f><v>2</v></c><c r="JP30" s="59" t="n"><f aca="false">IF(ISNUMBER(HT30),HT30,IF(ISNUMBER(FX30),FX30,&quot;&quot;))</f><v>46.2</v></c><c r="JQ30" s="59" t="n"><f aca="false">IF(ISNUMBER(HU30),HU30,IF(ISNUMBER(FY30),FY30,&quot;&quot;))</f><v>46.6</v></c><c r="JR30" s="59" t="n"><f aca="false">IF(ISNUMBER(HV30),HV30,IF(ISNUMBER(FZ30),FZ30,&quot;&quot;))</f><v>46.4</v></c><c r="JS30" s="59" t="n"><f aca="false">IF(ISNUMBER(HW30),HW30,IF(ISNUMBER(GA30),GA30,&quot;&quot;))</f><v>116.7</v></c><c r="JT30" s="59" t="n"><f aca="false">IF(ISNUMBER(HX30),HX30,IF(ISNUMBER(GB30),GB30,&quot;&quot;))</f><v>0.4</v></c><c r="JU30" s="59" t="n"><f aca="false">IF(ISNUMBER(HY30),HY30,IF(ISNUMBER(GC30),GC30,&quot;&quot;))</f><v>-7</v></c><c r="JV30" s="59" t="n"><f aca="false">IF(ISNUMBER(HZ30),HZ30,IF(ISNUMBER(GD30),GD30,&quot;&quot;))</f><v>-7.3</v></c><c r="JW30" s="59" t="n"><f aca="false">IF(ISNUMBER(IA30),IA30,IF(ISNUMBER(GE30),GE30,&quot;&quot;))</f><v>-7.1</v></c><c r="JX30" s="59" t="n"><f aca="false">IF(ISNUMBER(IB30),IB30,IF(ISNUMBER(GF30),GF30,&quot;&quot;))</f><v>3.3</v></c><c r="JY30" s="59" t="n"><f aca="false">IF(ISNUMBER(IC30),IC30,IF(ISNUMBER(GG30),GG30,&quot;&quot;))</f><v>0.2</v></c><c r="JZ30" s="59" t="n"><f aca="false">IF(ISNUMBER(ID30),ID30,IF(ISNUMBER(GH30),GH30,&quot;&quot;))</f><v>3.8</v></c><c r="KA30" s="59" t="n"><f aca="false">IF(ISNUMBER(IE30),IE30,IF(ISNUMBER(GI30),GI30,&quot;&quot;))</f><v>11.4</v></c><c r="KB30" s="59" t="n"><f aca="false">IF(ISNUMBER(IF30),IF30,IF(ISNUMBER(GJ30),GJ30,&quot;&quot;))</f><v>25.1</v></c><c r="KC30" s="59" t="n"><f aca="false">IF(ISNUMBER(IG30),IG30,IF(ISNUMBER(GK30),GK30,&quot;&quot;))</f><v>63.7</v></c><c r="KD30" s="61" t="n"><f aca="false">IF(ISNUMBER(IH30),IH30,IF(ISNUMBER(GL30),GL30,&quot;&quot;))</f><v>17</v></c><c r="KE30" s="52" t="n"><f aca="false">IF(AND(ISNUMBER(II30),ISNUMBER(CU30)),II30-CU30,&quot;&quot;)</f><v>-0.00999999999999979</v></c><c r="KF30" s="38" t="n"><f aca="false">IF(AND(ISNUMBER(IJ30),ISNUMBER(CV30)),IJ30-CV30,&quot;&quot;)</f><v>0.0999999999999996</v></c><c r="KG30" s="38" t="n"><f aca="false">IF(AND(ISNUMBER(IK30),ISNUMBER(CW30)),IK30-CW30,&quot;&quot;)</f><v>-22.8</v></c><c r="KH30" s="38" t="n"><f aca="false">IF(AND(ISNUMBER(IL30),ISNUMBER(CX30)),IL30-CX30,&quot;&quot;)</f><v>0.7</v></c><c r="KI30" s="38" t="n"><f aca="false">IF(AND(ISNUMBER(IM30),ISNUMBER(CY30)),IM30-CY30,&quot;&quot;)</f><v>0.13</v></c><c r="KJ30" s="38" t="n"><f aca="false">IF(AND(ISNUMBER(IN30),ISNUMBER(CZ30)),IN30-CZ30,&quot;&quot;)</f><v>-0.05</v></c><c r="KK30" s="38" t="n"><f aca="false">IF(AND(ISNUMBER(IO30),ISNUMBER(DA30)),IO30-DA30,&quot;&quot;)</f><v>0.44</v></c><c r="KL30" s="38" t="n"><f aca="false">IF(AND(ISNUMBER(IP30),ISNUMBER(DB30)),IP30-DB30,&quot;&quot;)</f><v>0.34</v></c><c r="KM30" s="38" t="n"><f aca="false">IF(AND(ISNUMBER(IQ30),ISNUMBER(DC30)),IQ30-DC30,&quot;&quot;)</f><v>-97</v></c><c r="KN30" s="38" t="n"><f aca="false">IF(AND(ISNUMBER(IR30),ISNUMBER(DD30)),IR30-DD30,&quot;&quot;)</f><v>-103</v></c><c r="KO30" s="38" t="n"><f aca="false">IF(AND(ISNUMBER(IS30),ISNUMBER(DE30)),IS30-DE30,&quot;&quot;)</f><v>-3</v></c><c r="KP30" s="38" t="n"><f aca="false">IF(AND(ISNUMBER(IT30),ISNUMBER(DF30)),IT30-DF30,&quot;&quot;)</f><v>27</v></c><c r="KQ30" s="38" t="n"><f aca="false">IF(AND(ISNUMBER(IU30),ISNUMBER(DG30)),IU30-DG30,&quot;&quot;)</f><v>-13</v></c><c r="KR30" s="38" t="n"><f aca="false">IF(AND(ISNUMBER(IV30),ISNUMBER(DH30)),IV30-DH30,&quot;&quot;)</f><v>-22</v></c><c r="KS30" s="38" t="n"><f aca="false">IF(AND(ISNUMBER(IW30),ISNUMBER(DI30)),IW30-DI30,&quot;&quot;)</f><v>-81</v></c><c r="KT30" s="38" t="n"><f aca="false">IF(AND(ISNUMBER(IX30),ISNUMBER(DJ30)),IX30-DJ30,&quot;&quot;)</f><v>-1.95</v></c><c r="KU30" s="38" t="n"><f aca="false">IF(AND(ISNUMBER(IY30),ISNUMBER(DK30)),IY30-DK30,&quot;&quot;)</f><v>0.56</v></c><c r="KV30" s="38" t="n"><f aca="false">IF(AND(ISNUMBER(IZ30),ISNUMBER(DL30)),IZ30-DL30,&quot;&quot;)</f><v>0.0700000000000003</v></c><c r="KW30" s="38" t="n"><f aca="false">IF(AND(ISNUMBER(JA30),ISNUMBER(DM30)),JA30-DM30,&quot;&quot;)</f><v>0.0300000000000002</v></c><c r="KX30" s="38" t="n"><f aca="false">IF(AND(ISNUMBER(JB30),ISNUMBER(DN30)),JB30-DN30,&quot;&quot;)</f><v>0.00999999999999979</v></c><c r="KY30" s="38" t="n"><f aca="false">IF(AND(ISNUMBER(JC30),ISNUMBER(DO30)),JC30-DO30,&quot;&quot;)</f><v>0</v></c><c r="KZ30" s="38" t="n"><f aca="false">IF(AND(ISNUMBER(JD30),ISNUMBER(DP30)),JD30-DP30,&quot;&quot;)</f><v>-0.0800000000000001</v></c><c r="LA30" s="38" t="n"><f aca="false">IF(AND(ISNUMBER(JE30),ISNUMBER(DQ30)),JE30-DQ30,&quot;&quot;)</f><v>-0.16</v></c><c r="LB30" s="38" t="n"><f aca="false">IF(AND(ISNUMBER(JF30),ISNUMBER(DR30)),JF30-DR30,&quot;&quot;)</f><v>0</v></c><c r="LC30" s="38" t="n"><f aca="false">IF(AND(ISNUMBER(JG30),ISNUMBER(DS30)),JG30-DS30,&quot;&quot;)</f><v>1.7</v></c><c r="LD30" s="38" t="n"><f aca="false">IF(AND(ISNUMBER(JH30),ISNUMBER(DT30)),JH30-DT30,&quot;&quot;)</f><v>-1.44</v></c><c r="LE30" s="38" t="n"><f aca="false">IF(AND(ISNUMBER(JI30),ISNUMBER(DU30)),JI30-DU30,&quot;&quot;)</f><v>-0.569999999999999</v></c><c r="LF30" s="38" t="n"><f aca="false">IF(AND(ISNUMBER(JJ30),ISNUMBER(DV30)),JJ30-DV30,&quot;&quot;)</f><v>-0.0999999999999996</v></c><c r="LG30" s="38" t="n"><f aca="false">IF(AND(ISNUMBER(JK30),ISNUMBER(DW30)),JK30-DW30,&quot;&quot;)</f><v>-0.12</v></c><c r="LH30" s="38" t="n"><f aca="false">IF(AND(ISNUMBER(JL30),ISNUMBER(DX30)),JL30-DX30,&quot;&quot;)</f><v>-0.37</v></c><c r="LI30" s="38" t="n"><f aca="false">IF(AND(ISNUMBER(JM30),ISNUMBER(DY30)),JM30-DY30,&quot;&quot;)</f><v>0</v></c><c r="LJ30" s="38" t="n"><f aca="false">IF(AND(ISNUMBER(JN30),ISNUMBER(DZ30)),JN30-DZ30,&quot;&quot;)</f><v>0</v></c><c r="LK30" s="38" t="n"><f aca="false">IF(AND(ISNUMBER(JO30),ISNUMBER(EA30)),JO30-EA30,&quot;&quot;)</f><v>1.7</v></c><c r="LL30" s="38" t="n"><f aca="false">IF(AND(ISNUMBER(JP30),ISNUMBER(EB30)),JP30-EB30,&quot;&quot;)</f><v>-0.299999999999997</v></c><c r="LM30" s="38" t="n"><f aca="false">IF(AND(ISNUMBER(JQ30),ISNUMBER(EC30)),JQ30-EC30,&quot;&quot;)</f><v>-0.199999999999996</v></c><c r="LN30" s="38" t="n"><f aca="false">IF(AND(ISNUMBER(JR30),ISNUMBER(ED30)),JR30-ED30,&quot;&quot;)</f><v>-0.300000000000004</v></c><c r="LO30" s="38" t="n"><f aca="false">IF(AND(ISNUMBER(JS30),ISNUMBER(EE30)),JS30-EE30,&quot;&quot;)</f><v>-22.8</v></c><c r="LP30" s="38" t="n"><f aca="false">IF(AND(ISNUMBER(JT30),ISNUMBER(EF30)),JT30-EF30,&quot;&quot;)</f><v>0.1</v></c><c r="LQ30" s="38" t="n"><f aca="false">IF(AND(ISNUMBER(JU30),ISNUMBER(EG30)),JU30-EG30,&quot;&quot;)</f><v>-1.2</v></c><c r="LR30" s="38" t="n"><f aca="false">IF(AND(ISNUMBER(JV30),ISNUMBER(EH30)),JV30-EH30,&quot;&quot;)</f><v>-1.2</v></c><c r="LS30" s="38" t="n"><f aca="false">IF(AND(ISNUMBER(JW30),ISNUMBER(EI30)),JW30-EI30,&quot;&quot;)</f><v>-1.1</v></c><c r="LT30" s="38" t="n"><f aca="false">IF(AND(ISNUMBER(JX30),ISNUMBER(EJ30)),JX30-EJ30,&quot;&quot;)</f><v>-124.7</v></c><c r="LU30" s="38" t="n"><f aca="false">IF(AND(ISNUMBER(JY30),ISNUMBER(EK30)),JY30-EK30,&quot;&quot;)</f><v>-0.1</v></c><c r="LV30" s="38" t="n"><f aca="false">IF(AND(ISNUMBER(JZ30),ISNUMBER(EL30)),JZ30-EL30,&quot;&quot;)</f><v>-0.5</v></c><c r="LW30" s="38" t="n"><f aca="false">IF(AND(ISNUMBER(KA30),ISNUMBER(EM30)),KA30-EM30,&quot;&quot;)</f><v>-0.9</v></c><c r="LX30" s="38" t="n"><f aca="false">IF(AND(ISNUMBER(KB30),ISNUMBER(EN30)),KB30-EN30,&quot;&quot;)</f><v>-1.1</v></c><c r="LY30" s="38" t="n"><f aca="false">IF(AND(ISNUMBER(KC30),ISNUMBER(EO30)),KC30-EO30,&quot;&quot;)</f><v>-0.799999999999997</v></c><c r="LZ30" s="38" t="n"><f aca="false">IF(AND(ISNUMBER(KD30),ISNUMBER(EP30)),KD30-EP30,&quot;&quot;)</f><v>3</v></c><c r="MA30" s="38" t="str"><f aca="false">IF(AND(ISNUMBER(HT30),ISNUMBER(FX30)),HT30-FX30,&quot;&quot;)</f><v></v></c><c r="MB30" s="38" t="str"><f aca="false">IF(AND(ISNUMBER(HU30),ISNUMBER(FY30)),HU30-FY30,&quot;&quot;)</f><v></v></c><c r="MC30" s="38" t="str"><f aca="false">IF(AND(ISNUMBER(HY30),ISNUMBER(GC30)),HY30-GC30,&quot;&quot;)</f><v></v></c><c r="MD30" s="38" t="n"><f aca="false">HZ30-GD30</f><v>7.3</v></c></row><row collapsed="false" customFormat="false" customHeight="true" hidden="false" ht="26.25" outlineLevel="0" r="31"><c r="A31" s="35" t="n"><v>41409</v></c><c r="B31" s="36" t="s"><v>391</v></c><c r="C31" s="36" t="s"><v>392</v></c><c r="D31" s="37" t="s"><v>339</v></c><c r="E31" s="38" t="n"><v>59</v></c><c r="F31" s="39" t="n"><v>19742</v></c><c r="G31" s="38" t="s"><v>340</v></c><c r="H31" s="38" t="s"><v>358</v></c><c r="I31" s="38" t="n"><v>1836590</v></c><c r="P31" s="42" t="n"><v>-0.5</v></c><c r="Q31" s="43" t="n"><v>-0.55</v></c><c r="R31" s="43" t="s"><v>334</v></c><c r="S31" s="44" t="n"><v>41396</v></c><c r="T31" s="45" t="n"><v>1.5</v></c><c r="U31" s="45" t="n"><v>1</v></c><c r="V31" s="38" t="n"><v>30</v></c><c r="W31" s="38" t="n"><v>60</v></c><c r="X31" s="38" t="n"><v>13</v></c><c r="Y31" s="38" t="n"><v>762</v></c><c r="Z31" s="38" t="n"><v>23.97</v></c><c r="AC31" s="38" t="n"><v>3.42</v></c><c r="AD31" s="38" t="n"><v>42.4</v></c><c r="AE31" s="38" t="n"><v>105</v></c><c r="AF31" s="38" t="n"><v>43.16</v></c><c r="AG31" s="38" t="n"><v>15</v></c><c r="AH31" s="38" t="n"><v>2</v></c><c r="AI31" s="38" t="n"><f aca="false">IF(AND(ISNUMBER(SK),SK&gt;0),1,0)</f><v>1</v></c><c r="AJ31" s="34"/><c r="AK31" s="46" t="n"><v>41589</v></c><c r="AL31" s="47"/><c r="AM31" s="45" t="n"><v>0.25</v></c><c r="AN31" s="45" t="n"><v>0.5</v></c><c r="AO31" s="38" t="n"><v>180</v></c><c r="AP31" s="38" t="n"><v>80</v></c><c r="AQ31" s="38" t="n"><v>12</v></c><c r="AR31" s="38" t="n"><v>591</v></c><c r="AS31" s="38" t="n"><v>1486</v></c><c r="AT31" s="38" t="n"><v>24.05</v></c><c r="AU31" s="38" t="n"><v>4.52</v></c><c r="AV31" s="38" t="n"><v>42.56</v></c><c r="AW31" s="38" t="n"><v>50</v></c><c r="AX31" s="38" t="n"><v>43.16</v></c><c r="AY31" s="38" t="n"><v>140</v></c><c r="AZ31" s="38" t="n"><f aca="false">IF(ISNUMBER(AM31),AM31+0.5*AN31,&quot;&quot;)</f><v>0.5</v></c><c r="BA31" s="38" t="n"><f aca="false">IF(ISNUMBER(AZ31),IF(ISNUMBER(Q31),AZ31-Q31,&quot;MISSING&quot;),&quot;&quot;)</f><v>1.05</v></c><c r="BB31" s="38" t="n"><f aca="false">IF(AND(ISNUMBER(AR31),ISNUMBER(Y31)),AR31-Y31,IF(ISNUMBER(AR31),&quot;MISSING&quot;,&quot;&quot;))</f><v>-171</v></c><c r="BC31" s="71" t="n"><v>41771</v></c><c r="BS31" s="38" t="str"><f aca="false">IF(ISNUMBER(BR31),IF(ISNUMBER($Q31),BR31-$Q31,&quot;MISSING&quot;),&quot;&quot;)</f><v></v></c><c r="BT31" s="38" t="str"><f aca="false">IF(AND(ISNUMBER(BJ31),ISNUMBER($Y31)),BJ31-$Y31,IF(ISNUMBER(BJ31),&quot;MISSING&quot;,&quot;&quot;))</f><v></v></c><c r="BU31" s="38" t="n"><f aca="false">IF(AND(ISBLANK($AM31),ISBLANK($BE31)),0,1)</f><v>1</v></c><c r="BV31" s="38" t="n"><f aca="false">IF(AND(ISNUMBER($AM31),ISNUMBER($BE31)),1,0)</f><v>0</v></c><c r="BW31" s="38" t="str"><f aca="false">IF(BV31,SE_PREOP,&quot;&quot;)</f><v></v></c><c r="BX31" s="38" t="str"><f aca="false">IF(FU_6_AND_12,SE_6,&quot;&quot;)</f><v></v></c><c r="BY31" s="38" t="str"><f aca="false">IF(FU_6_AND_12,SE_12,&quot;&quot;)</f><v></v></c><c r="BZ31" s="49" t="n"><f aca="false">IF(AND(ISNUMBER(BC31),ISNUMBER(BE31)),BC31-A31,IF(ISNUMBER(AK31),AK31-A31,0))</f><v>180</v></c><c r="CA31" s="50" t="n"><f aca="false">IF(BZ31&gt;0,BZ31/30,&quot;&quot;)</f><v>6</v></c><c r="CB31" s="38" t="str"><f aca="false">IF(AND(ISNUMBER(AZ31),ISNUMBER(BR31)),(BR31-AZ31),&quot;&quot;)</f><v></v></c><c r="CC31" s="38" t="n"><f aca="false">IF(AND(ISNUMBER(AX31), ISNUMBER(AD31)), AVERAGE(AX31,AV31)-AVERAGE(AD31,AF31),&quot;&quot;)</f><v>0.0799999999999983</v></c><c r="CD31" s="38" t="str"><f aca="false">IF(AND(ISNUMBER(BN31), ISNUMBER(AD31)), AVERAGE(BN31,BP31)-AVERAGE(AD31,AF31),&quot;&quot;)</f><v></v></c><c r="CE31" s="38" t="n"><f aca="false">IF(ISNUMBER(CD31),CD31,IF(ISNUMBER(CC31),CC31,&quot;&quot;))</f><v>0.0799999999999983</v></c><c r="CF31" s="38" t="n"><f aca="false">IF(AND(ISNUMBER(SPH_PREOP),ISNUMBER(SE_LAST_)),SPH_PREOP+CYL_PREOP/2,&quot;&quot;)</f><v>2</v></c><c r="CG31" s="38" t="n"><f aca="false">IF(ISNUMBER(SE_12),SE_12,IF(ISNUMBER(SE_6),SE_6,&quot;&quot;))</f><v>0.5</v></c><c r="CH31" s="51" t="n"><f aca="false">IF(AND(ISNUMBER(SE_LAST_),ISNUMBER(REF_TARGET)),SE_LAST_-REF_TARGET,&quot;&quot;)</f><v>1.05</v></c><c r="CI31" s="52" t="n"><f aca="false">IF(ISNUMBER(Y31),IF(ISNUMBER(BJ31),BJ31-Y31,IF(ISNUMBER(AR31),AR31-Y31,&quot;&quot;)),&quot;&quot;)</f><v>-171</v></c><c r="CJ31" s="38" t="n"><f aca="false">IF(ISNUMBER(Z31),IF(ISNUMBER(AT31),AT31-Z31,IF(ISNUMBER(BL31),BL31-Z31,&quot;&quot;)),&quot;&quot;)</f><v>0.0800000000000019</v></c><c r="CK31" s="53" t="n"><f aca="false">IF(ISNUMBER(LAST_SE_ERROR),REF_TARGET,&quot;&quot;)</f><v>-0.55</v></c><c r="CL31" s="53" t="n"><f aca="false">IF(AND(OR(ISNUMBER(BCVA_12),ISNUMBER(BCVA_6)),ISNUMBER(BCVA_PREOP)),-LOG(20/BCVA_PREOP)-(-LOG(20/IF(ISNUMBER(BCVA_12),BCVA_12,BCVA_6))),&quot;&quot;)</f><v>-0.1249387366083</v></c><c r="CM31" s="54" t="n"><f aca="false">IF(ISNUMBER(BF31),BF31,IF(ISNUMBER(AN31),AN31,&quot;&quot;))</f><v>0.5</v></c><c r="CN31" s="54" t="n"><f aca="false">IF(AND(ISNUMBER(CM31),ISNUMBER(U31)),CM31-U31,&quot;&quot;)</f><v>-0.5</v></c><c r="CO31" s="55" t="n"><f aca="false">IF(ISNUMBER(BCVA_12),BCVA_12,IF(ISNUMBER(BCVA_6),BCVA_6,&quot;&quot;))</f><v>80</v></c><c r="CP31" s="55" t="n"><f aca="false">IF(ISNUMBER(CO31),PREOP_BCVA,&quot;&quot;)</f><v>60</v></c><c r="CQ31" s="56" t="n"><f aca="false">IF(AND(REF_TARGET&lt;=0,REF_TARGET&gt;-1),IF(ISNUMBER(UDVA_12),UDVA_12,IF(ISNUMBER(UDVA_6),UDVA_6,&quot;&quot;)),&quot;&quot;)</f><v>0</v></c><c r="CR31" s="53" t="n"><f aca="false">IF(ISNUMBER(PREOP_PENTACAM_RV),IF(ISNUMBER(SPH_6),IF(ISNUMBER($EQ31),0,1),&quot;&quot;),&quot;&quot;)</f><v>0</v></c><c r="CS31" s="53" t="str"><f aca="false">IF(ISNUMBER(PREOP_PENTACAM_RV),IF(ISNUMBER(SPH_12),IF(ISNUMBER($GM31),0,1),&quot;&quot;),&quot;&quot;)</f><v></v></c><c r="CT31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31" s="0" t="n"><v>7.96</v></c><c r="CV31" s="38" t="n"><v>7.91</v></c><c r="CW31" s="38" t="n"><v>149.4</v></c><c r="CX31" s="38" t="n"><v>-0.3</v></c><c r="CY31" s="38" t="n"><v>0.42</v></c><c r="CZ31" s="38" t="n"><v>0.4</v></c><c r="DA31" s="38" t="n"><v>2.48</v></c><c r="DB31" s="38" t="n"><v>3.23</v></c><c r="DC31" s="38" t="n"><v>740</v></c><c r="DD31" s="38" t="n"><v>741</v></c><c r="DE31" s="38" t="n"><v>826</v></c><c r="DF31" s="38" t="n"><v>772</v></c><c r="DG31" s="38" t="n"><v>785</v></c><c r="DH31" s="38" t="n"><v>770</v></c><c r="DI31" s="38" t="n"><v>730</v></c><c r="DJ31" s="38" t="n"><v>1.27</v></c><c r="DK31" s="38" t="n"><v>0.25</v></c><c r="DL31" s="38" t="n"><v>7.98</v></c><c r="DM31" s="38" t="n"><v>7.89</v></c><c r="DN31" s="38" t="n"><v>7.91</v></c><c r="DO31" s="38" t="n"><v>8.02</v></c><c r="DP31" s="38" t="n"><v>8.19</v></c><c r="DQ31" s="38" t="n"><v>8.32</v></c><c r="DR31" s="38" t="n"><v>0</v></c><c r="DS31" s="38" t="n"><v>0.8</v></c><c r="DT31" s="38" t="n"><v>7</v></c><c r="DU31" s="38" t="n"><v>6.61</v></c><c r="DV31" s="38" t="n"><v>6.52</v></c><c r="DW31" s="38" t="n"><v>6.83</v></c><c r="DX31" s="38" t="n"><v>6.98</v></c><c r="DY31" s="38" t="n"><v>0</v></c><c r="DZ31" s="38" t="n"><v>0</v></c><c r="EA31" s="58" t="n"><v>0.8</v></c><c r="EB31" s="59" t="n"><v>42.4</v></c><c r="EC31" s="59" t="n"><v>42.7</v></c><c r="ED31" s="59" t="n"><v>42.5</v></c><c r="EE31" s="59" t="n"><v>149.4</v></c><c r="EF31" s="59" t="n"><v>0.3</v></c><c r="EG31" s="59" t="n"><v>-5.6</v></c><c r="EH31" s="59" t="n"><v>-6.1</v></c><c r="EI31" s="59" t="n"><v>-5.8</v></c><c r="EJ31" s="59" t="n"><v>174.6</v></c><c r="EK31" s="59" t="n"><v>0.4</v></c><c r="EL31" s="59" t="n"><v>5.3</v></c><c r="EM31" s="59" t="n"><v>15.1</v></c><c r="EN31" s="59" t="n"><v>31.7</v></c><c r="EO31" s="59" t="n"><v>73.9</v></c><c r="EP31" s="60" t="n"><v>8</v></c><c r="EQ31" s="52" t="n"><v>8.05</v></c><c r="ER31" s="38" t="n"><v>8.13</v></c><c r="ES31" s="38" t="n"><v>57.1</v></c><c r="ET31" s="38" t="n"><v>0.4</v></c><c r="EU31" s="38" t="n"><v>0.52</v></c><c r="EV31" s="38" t="n"><v>0.47</v></c><c r="EW31" s="38" t="n"><v>5.05</v></c><c r="EX31" s="38" t="n"><v>5.64</v></c><c r="EY31" s="38" t="n"><v>583</v></c><c r="EZ31" s="38" t="n"><v>583</v></c><c r="FA31" s="38" t="n"><v>739</v></c><c r="FB31" s="38" t="n"><v>672</v></c><c r="FC31" s="38" t="n"><v>711</v></c><c r="FD31" s="38" t="n"><v>667</v></c><c r="FE31" s="38" t="n"><v>583</v></c><c r="FF31" s="38" t="n"><v>0</v></c><c r="FG31" s="38" t="n"><v>-0.13</v></c><c r="FH31" s="38" t="n"><v>8.21</v></c><c r="FI31" s="38" t="n"><v>7.89</v></c><c r="FJ31" s="38" t="n"><v>7.87</v></c><c r="FK31" s="38" t="n"><v>8.13</v></c><c r="FL31" s="38" t="n"><v>8.4</v></c><c r="FM31" s="38" t="n"><v>8.55</v></c><c r="FN31" s="38" t="n"><v>0</v></c><c r="FO31" s="38" t="n"><v>2</v></c><c r="FP31" s="38" t="n"><v>6.09</v></c><c r="FQ31" s="38" t="n"><v>6.12</v></c><c r="FR31" s="38" t="n"><v>6.31</v></c><c r="FS31" s="38" t="n"><v>6.67</v></c><c r="FT31" s="38" t="n"><v>6.89</v></c><c r="FU31" s="38" t="n"><v>0</v></c><c r="FV31" s="38" t="n"><v>0</v></c><c r="FW31" s="58" t="n"><v>2</v></c><c r="FX31" s="59" t="n"><v>41.5</v></c><c r="FY31" s="59" t="n"><v>41.9</v></c><c r="FZ31" s="59" t="n"><v>41.7</v></c><c r="GA31" s="59" t="n"><v>57.1</v></c><c r="GB31" s="59" t="n"><v>0.4</v></c><c r="GC31" s="59" t="n"><v>-6.4</v></c><c r="GD31" s="59" t="n"><v>-6.7</v></c><c r="GE31" s="59" t="n"><v>-6.6</v></c><c r="GF31" s="59" t="n"><v>0.1</v></c><c r="GG31" s="59" t="n"><v>0.3</v></c><c r="GH31" s="59" t="n"><v>4.3</v></c><c r="GI31" s="59" t="n"><v>12.7</v></c><c r="GJ31" s="59" t="n"><v>27.5</v></c><c r="GK31" s="59" t="n"><v>67.2</v></c><c r="GL31" s="61" t="n"><v>27</v></c><c r="II31" s="52" t="n"><f aca="false">IF(ISNUMBER(GM31),GM31,IF(ISNUMBER(EQ31),EQ31,&quot;&quot;))</f><v>8.05</v></c><c r="IJ31" s="38" t="n"><f aca="false">IF(ISNUMBER(GN31),GN31,IF(ISNUMBER(ER31),ER31,&quot;&quot;))</f><v>8.13</v></c><c r="IK31" s="38" t="n"><f aca="false">IF(ISNUMBER(GO31),GO31,IF(ISNUMBER(ES31),ES31,&quot;&quot;))</f><v>57.1</v></c><c r="IL31" s="38" t="n"><f aca="false">IF(ISNUMBER(GP31),GP31,IF(ISNUMBER(ET31),ET31,&quot;&quot;))</f><v>0.4</v></c><c r="IM31" s="38" t="n"><f aca="false">IF(ISNUMBER(GQ31),GQ31,IF(ISNUMBER(EU31),EU31,&quot;&quot;))</f><v>0.52</v></c><c r="IN31" s="38" t="n"><f aca="false">IF(ISNUMBER(GR31),GR31,IF(ISNUMBER(EV31),EV31,&quot;&quot;))</f><v>0.47</v></c><c r="IO31" s="38" t="n"><f aca="false">IF(ISNUMBER(GS31),GS31,IF(ISNUMBER(EW31),EW31,&quot;&quot;))</f><v>5.05</v></c><c r="IP31" s="38" t="n"><f aca="false">IF(ISNUMBER(GT31),GT31,IF(ISNUMBER(EX31),EX31,&quot;&quot;))</f><v>5.64</v></c><c r="IQ31" s="38" t="n"><f aca="false">IF(ISNUMBER(GU31),GU31,IF(ISNUMBER(EY31),EY31,&quot;&quot;))</f><v>583</v></c><c r="IR31" s="38" t="n"><f aca="false">IF(ISNUMBER(GV31),GV31,IF(ISNUMBER(EZ31),EZ31,&quot;&quot;))</f><v>583</v></c><c r="IS31" s="38" t="n"><f aca="false">IF(ISNUMBER(GW31),GW31,IF(ISNUMBER(FA31),FA31,&quot;&quot;))</f><v>739</v></c><c r="IT31" s="38" t="n"><f aca="false">IF(ISNUMBER(GX31),GX31,IF(ISNUMBER(FB31),FB31,&quot;&quot;))</f><v>672</v></c><c r="IU31" s="38" t="n"><f aca="false">IF(ISNUMBER(GY31),GY31,IF(ISNUMBER(FC31),FC31,&quot;&quot;))</f><v>711</v></c><c r="IV31" s="38" t="n"><f aca="false">IF(ISNUMBER(GZ31),GZ31,IF(ISNUMBER(FD31),FD31,&quot;&quot;))</f><v>667</v></c><c r="IW31" s="38" t="n"><f aca="false">IF(ISNUMBER(HA31),HA31,IF(ISNUMBER(FE31),FE31,&quot;&quot;))</f><v>583</v></c><c r="IX31" s="38" t="n"><f aca="false">IF(ISNUMBER(HB31),HB31,IF(ISNUMBER(FF31),FF31,&quot;&quot;))</f><v>0</v></c><c r="IY31" s="38" t="n"><f aca="false">IF(ISNUMBER(HC31),HC31,IF(ISNUMBER(FG31),FG31,&quot;&quot;))</f><v>-0.13</v></c><c r="IZ31" s="38" t="n"><f aca="false">IF(ISNUMBER(HD31),HD31,IF(ISNUMBER(FH31),FH31,&quot;&quot;))</f><v>8.21</v></c><c r="JA31" s="38" t="n"><f aca="false">IF(ISNUMBER(HE31),HE31,IF(ISNUMBER(FI31),FI31,&quot;&quot;))</f><v>7.89</v></c><c r="JB31" s="38" t="n"><f aca="false">IF(ISNUMBER(HF31),HF31,IF(ISNUMBER(FJ31),FJ31,&quot;&quot;))</f><v>7.87</v></c><c r="JC31" s="38" t="n"><f aca="false">IF(ISNUMBER(HG31),HG31,IF(ISNUMBER(FK31),FK31,&quot;&quot;))</f><v>8.13</v></c><c r="JD31" s="38" t="n"><f aca="false">IF(ISNUMBER(HH31),HH31,IF(ISNUMBER(FL31),FL31,&quot;&quot;))</f><v>8.4</v></c><c r="JE31" s="38" t="n"><f aca="false">IF(ISNUMBER(HI31),HI31,IF(ISNUMBER(FM31),FM31,&quot;&quot;))</f><v>8.55</v></c><c r="JF31" s="38" t="n"><f aca="false">IF(ISNUMBER(HJ31),HJ31,IF(ISNUMBER(FN31),FN31,&quot;&quot;))</f><v>0</v></c><c r="JG31" s="38" t="n"><f aca="false">IF(ISNUMBER(HK31),HK31,IF(ISNUMBER(FO31),FO31,&quot;&quot;))</f><v>2</v></c><c r="JH31" s="38" t="n"><f aca="false">IF(ISNUMBER(HL31),HL31,IF(ISNUMBER(FP31),FP31,&quot;&quot;))</f><v>6.09</v></c><c r="JI31" s="38" t="n"><f aca="false">IF(ISNUMBER(HM31),HM31,IF(ISNUMBER(FQ31),FQ31,&quot;&quot;))</f><v>6.12</v></c><c r="JJ31" s="38" t="n"><f aca="false">IF(ISNUMBER(HN31),HN31,IF(ISNUMBER(FR31),FR31,&quot;&quot;))</f><v>6.31</v></c><c r="JK31" s="38" t="n"><f aca="false">IF(ISNUMBER(HO31),HO31,IF(ISNUMBER(FS31),FS31,&quot;&quot;))</f><v>6.67</v></c><c r="JL31" s="38" t="n"><f aca="false">IF(ISNUMBER(HP31),HP31,IF(ISNUMBER(FT31),FT31,&quot;&quot;))</f><v>6.89</v></c><c r="JM31" s="38" t="n"><f aca="false">IF(ISNUMBER(HQ31),HQ31,IF(ISNUMBER(FU31),FU31,&quot;&quot;))</f><v>0</v></c><c r="JN31" s="51" t="n"><f aca="false">IF(ISNUMBER(HR31),HR31,IF(ISNUMBER(FV31),FV31,&quot;&quot;))</f><v>0</v></c><c r="JO31" s="59" t="n"><f aca="false">IF(ISNUMBER(HS31),HS31,IF(ISNUMBER(FW31),FW31,&quot;&quot;))</f><v>2</v></c><c r="JP31" s="59" t="n"><f aca="false">IF(ISNUMBER(HT31),HT31,IF(ISNUMBER(FX31),FX31,&quot;&quot;))</f><v>41.5</v></c><c r="JQ31" s="59" t="n"><f aca="false">IF(ISNUMBER(HU31),HU31,IF(ISNUMBER(FY31),FY31,&quot;&quot;))</f><v>41.9</v></c><c r="JR31" s="59" t="n"><f aca="false">IF(ISNUMBER(HV31),HV31,IF(ISNUMBER(FZ31),FZ31,&quot;&quot;))</f><v>41.7</v></c><c r="JS31" s="59" t="n"><f aca="false">IF(ISNUMBER(HW31),HW31,IF(ISNUMBER(GA31),GA31,&quot;&quot;))</f><v>57.1</v></c><c r="JT31" s="59" t="n"><f aca="false">IF(ISNUMBER(HX31),HX31,IF(ISNUMBER(GB31),GB31,&quot;&quot;))</f><v>0.4</v></c><c r="JU31" s="59" t="n"><f aca="false">IF(ISNUMBER(HY31),HY31,IF(ISNUMBER(GC31),GC31,&quot;&quot;))</f><v>-6.4</v></c><c r="JV31" s="59" t="n"><f aca="false">IF(ISNUMBER(HZ31),HZ31,IF(ISNUMBER(GD31),GD31,&quot;&quot;))</f><v>-6.7</v></c><c r="JW31" s="59" t="n"><f aca="false">IF(ISNUMBER(IA31),IA31,IF(ISNUMBER(GE31),GE31,&quot;&quot;))</f><v>-6.6</v></c><c r="JX31" s="59" t="n"><f aca="false">IF(ISNUMBER(IB31),IB31,IF(ISNUMBER(GF31),GF31,&quot;&quot;))</f><v>0.1</v></c><c r="JY31" s="59" t="n"><f aca="false">IF(ISNUMBER(IC31),IC31,IF(ISNUMBER(GG31),GG31,&quot;&quot;))</f><v>0.3</v></c><c r="JZ31" s="59" t="n"><f aca="false">IF(ISNUMBER(ID31),ID31,IF(ISNUMBER(GH31),GH31,&quot;&quot;))</f><v>4.3</v></c><c r="KA31" s="59" t="n"><f aca="false">IF(ISNUMBER(IE31),IE31,IF(ISNUMBER(GI31),GI31,&quot;&quot;))</f><v>12.7</v></c><c r="KB31" s="59" t="n"><f aca="false">IF(ISNUMBER(IF31),IF31,IF(ISNUMBER(GJ31),GJ31,&quot;&quot;))</f><v>27.5</v></c><c r="KC31" s="59" t="n"><f aca="false">IF(ISNUMBER(IG31),IG31,IF(ISNUMBER(GK31),GK31,&quot;&quot;))</f><v>67.2</v></c><c r="KD31" s="61" t="n"><f aca="false">IF(ISNUMBER(IH31),IH31,IF(ISNUMBER(GL31),GL31,&quot;&quot;))</f><v>27</v></c><c r="KE31" s="52" t="n"><f aca="false">IF(AND(ISNUMBER(II31),ISNUMBER(CU31)),II31-CU31,&quot;&quot;)</f><v>0.0900000000000007</v></c><c r="KF31" s="38" t="n"><f aca="false">IF(AND(ISNUMBER(IJ31),ISNUMBER(CV31)),IJ31-CV31,&quot;&quot;)</f><v>0.220000000000001</v></c><c r="KG31" s="38" t="n"><f aca="false">IF(AND(ISNUMBER(IK31),ISNUMBER(CW31)),IK31-CW31,&quot;&quot;)</f><v>-92.3</v></c><c r="KH31" s="38" t="n"><f aca="false">IF(AND(ISNUMBER(IL31),ISNUMBER(CX31)),IL31-CX31,&quot;&quot;)</f><v>0.7</v></c><c r="KI31" s="38" t="n"><f aca="false">IF(AND(ISNUMBER(IM31),ISNUMBER(CY31)),IM31-CY31,&quot;&quot;)</f><v>0.1</v></c><c r="KJ31" s="38" t="n"><f aca="false">IF(AND(ISNUMBER(IN31),ISNUMBER(CZ31)),IN31-CZ31,&quot;&quot;)</f><v>0.07</v></c><c r="KK31" s="38" t="n"><f aca="false">IF(AND(ISNUMBER(IO31),ISNUMBER(DA31)),IO31-DA31,&quot;&quot;)</f><v>2.57</v></c><c r="KL31" s="38" t="n"><f aca="false">IF(AND(ISNUMBER(IP31),ISNUMBER(DB31)),IP31-DB31,&quot;&quot;)</f><v>2.41</v></c><c r="KM31" s="38" t="n"><f aca="false">IF(AND(ISNUMBER(IQ31),ISNUMBER(DC31)),IQ31-DC31,&quot;&quot;)</f><v>-157</v></c><c r="KN31" s="38" t="n"><f aca="false">IF(AND(ISNUMBER(IR31),ISNUMBER(DD31)),IR31-DD31,&quot;&quot;)</f><v>-158</v></c><c r="KO31" s="38" t="n"><f aca="false">IF(AND(ISNUMBER(IS31),ISNUMBER(DE31)),IS31-DE31,&quot;&quot;)</f><v>-87</v></c><c r="KP31" s="38" t="n"><f aca="false">IF(AND(ISNUMBER(IT31),ISNUMBER(DF31)),IT31-DF31,&quot;&quot;)</f><v>-100</v></c><c r="KQ31" s="38" t="n"><f aca="false">IF(AND(ISNUMBER(IU31),ISNUMBER(DG31)),IU31-DG31,&quot;&quot;)</f><v>-74</v></c><c r="KR31" s="38" t="n"><f aca="false">IF(AND(ISNUMBER(IV31),ISNUMBER(DH31)),IV31-DH31,&quot;&quot;)</f><v>-103</v></c><c r="KS31" s="38" t="n"><f aca="false">IF(AND(ISNUMBER(IW31),ISNUMBER(DI31)),IW31-DI31,&quot;&quot;)</f><v>-147</v></c><c r="KT31" s="38" t="n"><f aca="false">IF(AND(ISNUMBER(IX31),ISNUMBER(DJ31)),IX31-DJ31,&quot;&quot;)</f><v>-1.27</v></c><c r="KU31" s="38" t="n"><f aca="false">IF(AND(ISNUMBER(IY31),ISNUMBER(DK31)),IY31-DK31,&quot;&quot;)</f><v>-0.38</v></c><c r="KV31" s="38" t="n"><f aca="false">IF(AND(ISNUMBER(IZ31),ISNUMBER(DL31)),IZ31-DL31,&quot;&quot;)</f><v>0.23</v></c><c r="KW31" s="38" t="n"><f aca="false">IF(AND(ISNUMBER(JA31),ISNUMBER(DM31)),JA31-DM31,&quot;&quot;)</f><v>0</v></c><c r="KX31" s="38" t="n"><f aca="false">IF(AND(ISNUMBER(JB31),ISNUMBER(DN31)),JB31-DN31,&quot;&quot;)</f><v>-0.04</v></c><c r="KY31" s="38" t="n"><f aca="false">IF(AND(ISNUMBER(JC31),ISNUMBER(DO31)),JC31-DO31,&quot;&quot;)</f><v>0.110000000000001</v></c><c r="KZ31" s="38" t="n"><f aca="false">IF(AND(ISNUMBER(JD31),ISNUMBER(DP31)),JD31-DP31,&quot;&quot;)</f><v>0.210000000000001</v></c><c r="LA31" s="38" t="n"><f aca="false">IF(AND(ISNUMBER(JE31),ISNUMBER(DQ31)),JE31-DQ31,&quot;&quot;)</f><v>0.23</v></c><c r="LB31" s="38" t="n"><f aca="false">IF(AND(ISNUMBER(JF31),ISNUMBER(DR31)),JF31-DR31,&quot;&quot;)</f><v>0</v></c><c r="LC31" s="38" t="n"><f aca="false">IF(AND(ISNUMBER(JG31),ISNUMBER(DS31)),JG31-DS31,&quot;&quot;)</f><v>1.2</v></c><c r="LD31" s="38" t="n"><f aca="false">IF(AND(ISNUMBER(JH31),ISNUMBER(DT31)),JH31-DT31,&quot;&quot;)</f><v>-0.91</v></c><c r="LE31" s="38" t="n"><f aca="false">IF(AND(ISNUMBER(JI31),ISNUMBER(DU31)),JI31-DU31,&quot;&quot;)</f><v>-0.49</v></c><c r="LF31" s="38" t="n"><f aca="false">IF(AND(ISNUMBER(JJ31),ISNUMBER(DV31)),JJ31-DV31,&quot;&quot;)</f><v>-0.21</v></c><c r="LG31" s="38" t="n"><f aca="false">IF(AND(ISNUMBER(JK31),ISNUMBER(DW31)),JK31-DW31,&quot;&quot;)</f><v>-0.16</v></c><c r="LH31" s="38" t="n"><f aca="false">IF(AND(ISNUMBER(JL31),ISNUMBER(DX31)),JL31-DX31,&quot;&quot;)</f><v>-0.0900000000000007</v></c><c r="LI31" s="38" t="n"><f aca="false">IF(AND(ISNUMBER(JM31),ISNUMBER(DY31)),JM31-DY31,&quot;&quot;)</f><v>0</v></c><c r="LJ31" s="38" t="n"><f aca="false">IF(AND(ISNUMBER(JN31),ISNUMBER(DZ31)),JN31-DZ31,&quot;&quot;)</f><v>0</v></c><c r="LK31" s="38" t="n"><f aca="false">IF(AND(ISNUMBER(JO31),ISNUMBER(EA31)),JO31-EA31,&quot;&quot;)</f><v>1.2</v></c><c r="LL31" s="38" t="n"><f aca="false">IF(AND(ISNUMBER(JP31),ISNUMBER(EB31)),JP31-EB31,&quot;&quot;)</f><v>-0.899999999999999</v></c><c r="LM31" s="38" t="n"><f aca="false">IF(AND(ISNUMBER(JQ31),ISNUMBER(EC31)),JQ31-EC31,&quot;&quot;)</f><v>-0.800000000000004</v></c><c r="LN31" s="38" t="n"><f aca="false">IF(AND(ISNUMBER(JR31),ISNUMBER(ED31)),JR31-ED31,&quot;&quot;)</f><v>-0.799999999999997</v></c><c r="LO31" s="38" t="n"><f aca="false">IF(AND(ISNUMBER(JS31),ISNUMBER(EE31)),JS31-EE31,&quot;&quot;)</f><v>-92.3</v></c><c r="LP31" s="38" t="n"><f aca="false">IF(AND(ISNUMBER(JT31),ISNUMBER(EF31)),JT31-EF31,&quot;&quot;)</f><v>0.1</v></c><c r="LQ31" s="38" t="n"><f aca="false">IF(AND(ISNUMBER(JU31),ISNUMBER(EG31)),JU31-EG31,&quot;&quot;)</f><v>-0.800000000000001</v></c><c r="LR31" s="38" t="n"><f aca="false">IF(AND(ISNUMBER(JV31),ISNUMBER(EH31)),JV31-EH31,&quot;&quot;)</f><v>-0.600000000000001</v></c><c r="LS31" s="38" t="n"><f aca="false">IF(AND(ISNUMBER(JW31),ISNUMBER(EI31)),JW31-EI31,&quot;&quot;)</f><v>-0.8</v></c><c r="LT31" s="38" t="n"><f aca="false">IF(AND(ISNUMBER(JX31),ISNUMBER(EJ31)),JX31-EJ31,&quot;&quot;)</f><v>-174.5</v></c><c r="LU31" s="38" t="n"><f aca="false">IF(AND(ISNUMBER(JY31),ISNUMBER(EK31)),JY31-EK31,&quot;&quot;)</f><v>-0.1</v></c><c r="LV31" s="38" t="n"><f aca="false">IF(AND(ISNUMBER(JZ31),ISNUMBER(EL31)),JZ31-EL31,&quot;&quot;)</f><v>-1</v></c><c r="LW31" s="38" t="n"><f aca="false">IF(AND(ISNUMBER(KA31),ISNUMBER(EM31)),KA31-EM31,&quot;&quot;)</f><v>-2.4</v></c><c r="LX31" s="38" t="n"><f aca="false">IF(AND(ISNUMBER(KB31),ISNUMBER(EN31)),KB31-EN31,&quot;&quot;)</f><v>-4.2</v></c><c r="LY31" s="38" t="n"><f aca="false">IF(AND(ISNUMBER(KC31),ISNUMBER(EO31)),KC31-EO31,&quot;&quot;)</f><v>-6.7</v></c><c r="LZ31" s="38" t="n"><f aca="false">IF(AND(ISNUMBER(KD31),ISNUMBER(EP31)),KD31-EP31,&quot;&quot;)</f><v>19</v></c><c r="MA31" s="38" t="str"><f aca="false">IF(AND(ISNUMBER(HT31),ISNUMBER(FX31)),HT31-FX31,&quot;&quot;)</f><v></v></c><c r="MB31" s="38" t="str"><f aca="false">IF(AND(ISNUMBER(HU31),ISNUMBER(FY31)),HU31-FY31,&quot;&quot;)</f><v></v></c><c r="MC31" s="38" t="str"><f aca="false">IF(AND(ISNUMBER(HY31),ISNUMBER(GC31)),HY31-GC31,&quot;&quot;)</f><v></v></c><c r="MD31" s="38" t="n"><f aca="false">HZ31-GD31</f><v>6.7</v></c></row><row collapsed="false" customFormat="false" customHeight="true" hidden="false" ht="26.25" outlineLevel="0" r="32"><c r="A32" s="35" t="n"><v>41416</v></c><c r="B32" s="36" t="s"><v>393</v></c><c r="C32" s="36" t="s"><v>394</v></c><c r="D32" s="37" t="s"><v>331</v></c><c r="E32" s="38" t="n"><v>55</v></c><c r="F32" s="39" t="n"><v>21064</v></c><c r="G32" s="38" t="s"><v>340</v></c><c r="H32" s="38" t="s"><v>333</v></c><c r="I32" s="38" t="n"><v>1837142</v></c><c r="K32" s="86"/><c r="L32" s="87"/><c r="M32" s="87"/><c r="N32" s="87"/><c r="O32" s="87"/><c r="P32" s="42" t="n"><v>-0.5</v></c><c r="Q32" s="43" t="n"><v>-0.58</v></c><c r="R32" s="43" t="s"><v>334</v></c><c r="S32" s="44" t="n"><v>41414</v></c><c r="T32" s="45" t="n"><v>-3.25</v></c><c r="U32" s="45" t="n"><v>0.5</v></c><c r="V32" s="38" t="n"><v>150</v></c><c r="W32" s="38" t="n"><v>40</v></c><c r="X32" s="38" t="n"><v>14</v></c><c r="Y32" s="38" t="n"><v>543</v></c><c r="Z32" s="38" t="n"><v>22.91</v></c><c r="AC32" s="38" t="n"><v>2.41</v></c><c r="AD32" s="38" t="n"><v>45.3</v></c><c r="AE32" s="38" t="n"><v>16</v></c><c r="AF32" s="38" t="n"><v>46.17</v></c><c r="AG32" s="38" t="n"><v>106</v></c><c r="AH32" s="38" t="n"><v>0</v></c><c r="AI32" s="38" t="n"><f aca="false">IF(AND(ISNUMBER(SK),SK&gt;0),1,0)</f><v>0</v></c><c r="AK32" s="46" t="n"><v>41611</v></c><c r="AL32" s="47" t="n"><v>30</v></c><c r="AM32" s="45" t="n"><v>0</v></c><c r="AN32" s="45" t="n"><v>1</v></c><c r="AO32" s="38" t="n"><v>133</v></c><c r="AP32" s="38" t="n"><v>20</v></c><c r="AQ32" s="38" t="n"><v>11</v></c><c r="AR32" s="38" t="n"><v>561</v></c><c r="AS32" s="38" t="n"><v>1208</v></c><c r="AT32" s="38" t="n"><v>22.96</v></c><c r="AU32" s="38" t="n"><v>4.46</v></c><c r="AV32" s="38" t="n"><v>44.76</v></c><c r="AW32" s="38" t="n"><v>12</v></c><c r="AX32" s="38" t="n"><v>46.36</v></c><c r="AY32" s="38" t="n"><v>102</v></c><c r="AZ32" s="38" t="n"><f aca="false">IF(ISNUMBER(AM32),AM32+0.5*AN32,&quot;&quot;)</f><v>0.5</v></c><c r="BA32" s="38" t="n"><f aca="false">IF(ISNUMBER(AZ32),IF(ISNUMBER(Q32),AZ32-Q32,&quot;MISSING&quot;),&quot;&quot;)</f><v>1.08</v></c><c r="BB32" s="38" t="n"><f aca="false">IF(AND(ISNUMBER(AR32),ISNUMBER(Y32)),AR32-Y32,IF(ISNUMBER(AR32),&quot;MISSING&quot;,&quot;&quot;))</f><v>18</v></c><c r="BC32" s="71" t="n"><v>41794</v></c><c r="BS32" s="38" t="str"><f aca="false">IF(ISNUMBER(BR32),IF(ISNUMBER($Q32),BR32-$Q32,&quot;MISSING&quot;),&quot;&quot;)</f><v></v></c><c r="BT32" s="38" t="str"><f aca="false">IF(AND(ISNUMBER(BJ32),ISNUMBER($Y32)),BJ32-$Y32,IF(ISNUMBER(BJ32),&quot;MISSING&quot;,&quot;&quot;))</f><v></v></c><c r="BU32" s="38" t="n"><f aca="false">IF(AND(ISBLANK($AM32),ISBLANK($BE32)),0,1)</f><v>1</v></c><c r="BV32" s="38" t="n"><f aca="false">IF(AND(ISNUMBER($AM32),ISNUMBER($BE32)),1,0)</f><v>0</v></c><c r="BW32" s="38" t="str"><f aca="false">IF(BV32,SE_PREOP,&quot;&quot;)</f><v></v></c><c r="BX32" s="38" t="str"><f aca="false">IF(FU_6_AND_12,SE_6,&quot;&quot;)</f><v></v></c><c r="BY32" s="38" t="str"><f aca="false">IF(FU_6_AND_12,SE_12,&quot;&quot;)</f><v></v></c><c r="BZ32" s="49" t="n"><f aca="false">IF(AND(ISNUMBER(BC32),ISNUMBER(BE32)),BC32-A32,IF(ISNUMBER(AK32),AK32-A32,0))</f><v>195</v></c><c r="CA32" s="50" t="n"><f aca="false">IF(BZ32&gt;0,BZ32/30,&quot;&quot;)</f><v>6.5</v></c><c r="CB32" s="38" t="str"><f aca="false">IF(AND(ISNUMBER(AZ32),ISNUMBER(BR32)),(BR32-AZ32),&quot;&quot;)</f><v></v></c><c r="CC32" s="38" t="n"><f aca="false">IF(AND(ISNUMBER(AX32), ISNUMBER(AD32)), AVERAGE(AX32,AV32)-AVERAGE(AD32,AF32),&quot;&quot;)</f><v>-0.174999999999997</v></c><c r="CD32" s="38" t="str"><f aca="false">IF(AND(ISNUMBER(BN32), ISNUMBER(AD32)), AVERAGE(BN32,BP32)-AVERAGE(AD32,AF32),&quot;&quot;)</f><v></v></c><c r="CE32" s="38" t="n"><f aca="false">IF(ISNUMBER(CD32),CD32,IF(ISNUMBER(CC32),CC32,&quot;&quot;))</f><v>-0.174999999999997</v></c><c r="CF32" s="38" t="n"><f aca="false">IF(AND(ISNUMBER(SPH_PREOP),ISNUMBER(SE_LAST_)),SPH_PREOP+CYL_PREOP/2,&quot;&quot;)</f><v>-3</v></c><c r="CG32" s="38" t="n"><f aca="false">IF(ISNUMBER(SE_12),SE_12,IF(ISNUMBER(SE_6),SE_6,&quot;&quot;))</f><v>0.5</v></c><c r="CH32" s="51" t="n"><f aca="false">IF(AND(ISNUMBER(SE_LAST_),ISNUMBER(REF_TARGET)),SE_LAST_-REF_TARGET,&quot;&quot;)</f><v>1.08</v></c><c r="CI32" s="52" t="n"><f aca="false">IF(ISNUMBER(Y32),IF(ISNUMBER(BJ32),BJ32-Y32,IF(ISNUMBER(AR32),AR32-Y32,&quot;&quot;)),&quot;&quot;)</f><v>18</v></c><c r="CJ32" s="38" t="n"><f aca="false">IF(ISNUMBER(Z32),IF(ISNUMBER(AT32),AT32-Z32,IF(ISNUMBER(BL32),BL32-Z32,&quot;&quot;)),&quot;&quot;)</f><v>0.0500000000000007</v></c><c r="CK32" s="53" t="n"><f aca="false">IF(ISNUMBER(LAST_SE_ERROR),REF_TARGET,&quot;&quot;)</f><v>-0.58</v></c><c r="CL32" s="53" t="n"><f aca="false">IF(AND(OR(ISNUMBER(BH32),ISNUMBER(AP32)),ISNUMBER(W32)),-LOG(20/W32)--LOG(20/IF(ISNUMBER(BH32),BH32,AP32)),&quot;&quot;)</f><v>0.301029995663981</v></c><c r="CM32" s="54" t="n"><f aca="false">IF(ISNUMBER(BF32),BF32,IF(ISNUMBER(AN32),AN32,&quot;&quot;))</f><v>1</v></c><c r="CN32" s="54" t="n"><f aca="false">IF(AND(ISNUMBER(CM32),ISNUMBER(U32)),CM32-U32,&quot;&quot;)</f><v>0.5</v></c><c r="CO32" s="55" t="n"><f aca="false">IF(ISNUMBER(BCVA_12),BCVA_12,IF(ISNUMBER(BCVA_6),BCVA_6,&quot;&quot;))</f><v>20</v></c><c r="CP32" s="55" t="n"><f aca="false">IF(ISNUMBER(CO32),PREOP_BCVA,&quot;&quot;)</f><v>40</v></c><c r="CQ32" s="56" t="n"><f aca="false">IF(AND(REF_TARGET&lt;=0,REF_TARGET&gt;-1),IF(ISNUMBER(UDVA_12),UDVA_12,IF(ISNUMBER(UDVA_6),UDVA_6,&quot;&quot;)),&quot;&quot;)</f><v>30</v></c><c r="CR32" s="53" t="n"><f aca="false">IF(ISNUMBER(PREOP_PENTACAM_RV),IF(ISNUMBER(SPH_6),IF(ISNUMBER($EQ32),0,1),&quot;&quot;),&quot;&quot;)</f><v>0</v></c><c r="CS32" s="53" t="str"><f aca="false">IF(ISNUMBER(PREOP_PENTACAM_RV),IF(ISNUMBER(SPH_12),IF(ISNUMBER($GM32),0,1),&quot;&quot;),&quot;&quot;)</f><v></v></c><c r="CT32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32" s="0" t="n"><v>7.54</v></c><c r="CV32" s="38" t="n"><v>7.35</v></c><c r="CW32" s="38" t="n"><v>21.2</v></c><c r="CX32" s="38" t="n"><v>-1.2</v></c><c r="CY32" s="38" t="n"><v>0.47</v></c><c r="CZ32" s="38" t="n"><v>0.48</v></c><c r="DA32" s="38" t="n"><v>3.28</v></c><c r="DB32" s="38" t="n"><v>3.83</v></c><c r="DC32" s="38" t="n"><v>548</v></c><c r="DD32" s="38" t="n"><v>548</v></c><c r="DE32" s="38" t="n"><v>659</v></c><c r="DF32" s="38" t="n"><v>629</v></c><c r="DG32" s="38" t="n"><v>634</v></c><c r="DH32" s="38" t="n"><v>609</v></c><c r="DI32" s="38" t="n"><v>546</v></c><c r="DJ32" s="38" t="n"><v>0.43</v></c><c r="DK32" s="38" t="n"><v>-0.31</v></c><c r="DL32" s="38" t="n"><v>7.44</v></c><c r="DM32" s="38" t="n"><v>7.45</v></c><c r="DN32" s="38" t="n"><v>7.52</v></c><c r="DO32" s="38" t="n"><v>7.62</v></c><c r="DP32" s="38" t="n"><v>7.83</v></c><c r="DQ32" s="38" t="n"><v>7.85</v></c><c r="DR32" s="38" t="n"><v>0</v></c><c r="DS32" s="38" t="n"><v>1.3</v></c><c r="DT32" s="38" t="n"><v>6.15</v></c><c r="DU32" s="38" t="n"><v>6.09</v></c><c r="DV32" s="38" t="n"><v>6.24</v></c><c r="DW32" s="38" t="n"><v>6.43</v></c><c r="DX32" s="38" t="n"><v>6.54</v></c><c r="DY32" s="38" t="n"><v>0</v></c><c r="DZ32" s="38" t="n"><v>0</v></c><c r="EA32" s="58" t="n"><v>1.3</v></c><c r="EB32" s="59" t="n"><v>44.7</v></c><c r="EC32" s="59" t="n"><v>45.9</v></c><c r="ED32" s="59" t="n"><v>45.3</v></c><c r="EE32" s="59" t="n"><v>21.2</v></c><c r="EF32" s="59" t="n"><v>1.2</v></c><c r="EG32" s="59" t="n"><v>-6.4</v></c><c r="EH32" s="59" t="n"><v>-6.8</v></c><c r="EI32" s="59" t="n"><v>-6.6</v></c><c r="EJ32" s="59" t="n"><v>12.1</v></c><c r="EK32" s="59" t="n"><v>0.4</v></c><c r="EL32" s="59" t="n"><v>4</v></c><c r="EM32" s="59" t="n"><v>11.6</v></c><c r="EN32" s="59" t="n"><v>25</v></c><c r="EO32" s="59" t="n"><v>61.2</v></c><c r="EP32" s="60" t="n"><v>16</v></c><c r="EQ32" s="52" t="n"><v>7.58</v></c><c r="ER32" s="38" t="n"><v>7.34</v></c><c r="ES32" s="38" t="n"><v>14.7</v></c><c r="ET32" s="38" t="n"><v>-1.4</v></c><c r="EU32" s="38" t="n"><v>0.51</v></c><c r="EV32" s="38" t="n"><v>0.53</v></c><c r="EW32" s="38" t="n"><v>4.9</v></c><c r="EX32" s="38" t="n"><v>5.44</v></c><c r="EY32" s="38" t="n"><v>535</v></c><c r="EZ32" s="38" t="n"><v>537</v></c><c r="FA32" s="38" t="n"><v>666</v></c><c r="FB32" s="38" t="n"><v>607</v></c><c r="FC32" s="38" t="n"><v>652</v></c><c r="FD32" s="38" t="n"><v>583</v></c><c r="FE32" s="38" t="n"><v>528</v></c><c r="FF32" s="38" t="n"><v>0.79</v></c><c r="FG32" s="38" t="n"><v>-0.53</v></c><c r="FH32" s="38" t="n"><v>7.43</v></c><c r="FI32" s="38" t="n"><v>7.46</v></c><c r="FJ32" s="38" t="n"><v>7.52</v></c><c r="FK32" s="38" t="n"><v>7.68</v></c><c r="FL32" s="38" t="n"><v>7.91</v></c><c r="FM32" s="38" t="n"><v>8</v></c><c r="FN32" s="38" t="n"><v>0</v></c><c r="FO32" s="38" t="n"><v>1.2</v></c><c r="FP32" s="38" t="n"><v>6.13</v></c><c r="FQ32" s="38" t="n"><v>5.98</v></c><c r="FR32" s="38" t="n"><v>6.11</v></c><c r="FS32" s="38" t="n"><v>6.49</v></c><c r="FT32" s="38" t="n"><v>6.78</v></c><c r="FU32" s="38" t="n"><v>0</v></c><c r="FV32" s="38" t="n"><v>0</v></c><c r="FW32" s="58" t="n"><v>1.2</v></c><c r="FX32" s="59" t="n"><v>44.5</v></c><c r="FY32" s="59" t="n"><v>46</v></c><c r="FZ32" s="59" t="n"><v>45.3</v></c><c r="GA32" s="59" t="n"><v>14.7</v></c><c r="GB32" s="59" t="n"><v>1.4</v></c><c r="GC32" s="59" t="n"><v>-6.3</v></c><c r="GD32" s="59" t="n"><v>-6.8</v></c><c r="GE32" s="59" t="n"><v>-6.6</v></c><c r="GF32" s="59" t="n"><v>14.1</v></c><c r="GG32" s="59" t="n"><v>0.5</v></c><c r="GH32" s="59" t="n"><v>3.9</v></c><c r="GI32" s="59" t="n"><v>11.4</v></c><c r="GJ32" s="59" t="n"><v>24.9</v></c><c r="GK32" s="59" t="n"><v>61.5</v></c><c r="GL32" s="61" t="n"><v>15</v></c><c r="II32" s="52" t="n"><f aca="false">IF(ISNUMBER(GM32),GM32,IF(ISNUMBER(EQ32),EQ32,&quot;&quot;))</f><v>7.58</v></c><c r="IJ32" s="38" t="n"><f aca="false">IF(ISNUMBER(GN32),GN32,IF(ISNUMBER(ER32),ER32,&quot;&quot;))</f><v>7.34</v></c><c r="IK32" s="38" t="n"><f aca="false">IF(ISNUMBER(GO32),GO32,IF(ISNUMBER(ES32),ES32,&quot;&quot;))</f><v>14.7</v></c><c r="IL32" s="38" t="n"><f aca="false">IF(ISNUMBER(GP32),GP32,IF(ISNUMBER(ET32),ET32,&quot;&quot;))</f><v>-1.4</v></c><c r="IM32" s="38" t="n"><f aca="false">IF(ISNUMBER(GQ32),GQ32,IF(ISNUMBER(EU32),EU32,&quot;&quot;))</f><v>0.51</v></c><c r="IN32" s="38" t="n"><f aca="false">IF(ISNUMBER(GR32),GR32,IF(ISNUMBER(EV32),EV32,&quot;&quot;))</f><v>0.53</v></c><c r="IO32" s="38" t="n"><f aca="false">IF(ISNUMBER(GS32),GS32,IF(ISNUMBER(EW32),EW32,&quot;&quot;))</f><v>4.9</v></c><c r="IP32" s="38" t="n"><f aca="false">IF(ISNUMBER(GT32),GT32,IF(ISNUMBER(EX32),EX32,&quot;&quot;))</f><v>5.44</v></c><c r="IQ32" s="38" t="n"><f aca="false">IF(ISNUMBER(GU32),GU32,IF(ISNUMBER(EY32),EY32,&quot;&quot;))</f><v>535</v></c><c r="IR32" s="38" t="n"><f aca="false">IF(ISNUMBER(GV32),GV32,IF(ISNUMBER(EZ32),EZ32,&quot;&quot;))</f><v>537</v></c><c r="IS32" s="38" t="n"><f aca="false">IF(ISNUMBER(GW32),GW32,IF(ISNUMBER(FA32),FA32,&quot;&quot;))</f><v>666</v></c><c r="IT32" s="38" t="n"><f aca="false">IF(ISNUMBER(GX32),GX32,IF(ISNUMBER(FB32),FB32,&quot;&quot;))</f><v>607</v></c><c r="IU32" s="38" t="n"><f aca="false">IF(ISNUMBER(GY32),GY32,IF(ISNUMBER(FC32),FC32,&quot;&quot;))</f><v>652</v></c><c r="IV32" s="38" t="n"><f aca="false">IF(ISNUMBER(GZ32),GZ32,IF(ISNUMBER(FD32),FD32,&quot;&quot;))</f><v>583</v></c><c r="IW32" s="38" t="n"><f aca="false">IF(ISNUMBER(HA32),HA32,IF(ISNUMBER(FE32),FE32,&quot;&quot;))</f><v>528</v></c><c r="IX32" s="38" t="n"><f aca="false">IF(ISNUMBER(HB32),HB32,IF(ISNUMBER(FF32),FF32,&quot;&quot;))</f><v>0.79</v></c><c r="IY32" s="38" t="n"><f aca="false">IF(ISNUMBER(HC32),HC32,IF(ISNUMBER(FG32),FG32,&quot;&quot;))</f><v>-0.53</v></c><c r="IZ32" s="38" t="n"><f aca="false">IF(ISNUMBER(HD32),HD32,IF(ISNUMBER(FH32),FH32,&quot;&quot;))</f><v>7.43</v></c><c r="JA32" s="38" t="n"><f aca="false">IF(ISNUMBER(HE32),HE32,IF(ISNUMBER(FI32),FI32,&quot;&quot;))</f><v>7.46</v></c><c r="JB32" s="38" t="n"><f aca="false">IF(ISNUMBER(HF32),HF32,IF(ISNUMBER(FJ32),FJ32,&quot;&quot;))</f><v>7.52</v></c><c r="JC32" s="38" t="n"><f aca="false">IF(ISNUMBER(HG32),HG32,IF(ISNUMBER(FK32),FK32,&quot;&quot;))</f><v>7.68</v></c><c r="JD32" s="38" t="n"><f aca="false">IF(ISNUMBER(HH32),HH32,IF(ISNUMBER(FL32),FL32,&quot;&quot;))</f><v>7.91</v></c><c r="JE32" s="38" t="n"><f aca="false">IF(ISNUMBER(HI32),HI32,IF(ISNUMBER(FM32),FM32,&quot;&quot;))</f><v>8</v></c><c r="JF32" s="38" t="n"><f aca="false">IF(ISNUMBER(HJ32),HJ32,IF(ISNUMBER(FN32),FN32,&quot;&quot;))</f><v>0</v></c><c r="JG32" s="38" t="n"><f aca="false">IF(ISNUMBER(HK32),HK32,IF(ISNUMBER(FO32),FO32,&quot;&quot;))</f><v>1.2</v></c><c r="JH32" s="38" t="n"><f aca="false">IF(ISNUMBER(HL32),HL32,IF(ISNUMBER(FP32),FP32,&quot;&quot;))</f><v>6.13</v></c><c r="JI32" s="38" t="n"><f aca="false">IF(ISNUMBER(HM32),HM32,IF(ISNUMBER(FQ32),FQ32,&quot;&quot;))</f><v>5.98</v></c><c r="JJ32" s="38" t="n"><f aca="false">IF(ISNUMBER(HN32),HN32,IF(ISNUMBER(FR32),FR32,&quot;&quot;))</f><v>6.11</v></c><c r="JK32" s="38" t="n"><f aca="false">IF(ISNUMBER(HO32),HO32,IF(ISNUMBER(FS32),FS32,&quot;&quot;))</f><v>6.49</v></c><c r="JL32" s="38" t="n"><f aca="false">IF(ISNUMBER(HP32),HP32,IF(ISNUMBER(FT32),FT32,&quot;&quot;))</f><v>6.78</v></c><c r="JM32" s="38" t="n"><f aca="false">IF(ISNUMBER(HQ32),HQ32,IF(ISNUMBER(FU32),FU32,&quot;&quot;))</f><v>0</v></c><c r="JN32" s="51" t="n"><f aca="false">IF(ISNUMBER(HR32),HR32,IF(ISNUMBER(FV32),FV32,&quot;&quot;))</f><v>0</v></c><c r="JO32" s="59" t="n"><f aca="false">IF(ISNUMBER(HS32),HS32,IF(ISNUMBER(FW32),FW32,&quot;&quot;))</f><v>1.2</v></c><c r="JP32" s="59" t="n"><f aca="false">IF(ISNUMBER(HT32),HT32,IF(ISNUMBER(FX32),FX32,&quot;&quot;))</f><v>44.5</v></c><c r="JQ32" s="59" t="n"><f aca="false">IF(ISNUMBER(HU32),HU32,IF(ISNUMBER(FY32),FY32,&quot;&quot;))</f><v>46</v></c><c r="JR32" s="59" t="n"><f aca="false">IF(ISNUMBER(HV32),HV32,IF(ISNUMBER(FZ32),FZ32,&quot;&quot;))</f><v>45.3</v></c><c r="JS32" s="59" t="n"><f aca="false">IF(ISNUMBER(HW32),HW32,IF(ISNUMBER(GA32),GA32,&quot;&quot;))</f><v>14.7</v></c><c r="JT32" s="59" t="n"><f aca="false">IF(ISNUMBER(HX32),HX32,IF(ISNUMBER(GB32),GB32,&quot;&quot;))</f><v>1.4</v></c><c r="JU32" s="59" t="n"><f aca="false">IF(ISNUMBER(HY32),HY32,IF(ISNUMBER(GC32),GC32,&quot;&quot;))</f><v>-6.3</v></c><c r="JV32" s="59" t="n"><f aca="false">IF(ISNUMBER(HZ32),HZ32,IF(ISNUMBER(GD32),GD32,&quot;&quot;))</f><v>-6.8</v></c><c r="JW32" s="59" t="n"><f aca="false">IF(ISNUMBER(IA32),IA32,IF(ISNUMBER(GE32),GE32,&quot;&quot;))</f><v>-6.6</v></c><c r="JX32" s="59" t="n"><f aca="false">IF(ISNUMBER(IB32),IB32,IF(ISNUMBER(GF32),GF32,&quot;&quot;))</f><v>14.1</v></c><c r="JY32" s="59" t="n"><f aca="false">IF(ISNUMBER(IC32),IC32,IF(ISNUMBER(GG32),GG32,&quot;&quot;))</f><v>0.5</v></c><c r="JZ32" s="59" t="n"><f aca="false">IF(ISNUMBER(ID32),ID32,IF(ISNUMBER(GH32),GH32,&quot;&quot;))</f><v>3.9</v></c><c r="KA32" s="59" t="n"><f aca="false">IF(ISNUMBER(IE32),IE32,IF(ISNUMBER(GI32),GI32,&quot;&quot;))</f><v>11.4</v></c><c r="KB32" s="59" t="n"><f aca="false">IF(ISNUMBER(IF32),IF32,IF(ISNUMBER(GJ32),GJ32,&quot;&quot;))</f><v>24.9</v></c><c r="KC32" s="59" t="n"><f aca="false">IF(ISNUMBER(IG32),IG32,IF(ISNUMBER(GK32),GK32,&quot;&quot;))</f><v>61.5</v></c><c r="KD32" s="61" t="n"><f aca="false">IF(ISNUMBER(IH32),IH32,IF(ISNUMBER(GL32),GL32,&quot;&quot;))</f><v>15</v></c><c r="KE32" s="52" t="n"><f aca="false">IF(AND(ISNUMBER(II32),ISNUMBER(CU32)),II32-CU32,&quot;&quot;)</f><v>0.04</v></c><c r="KF32" s="38" t="n"><f aca="false">IF(AND(ISNUMBER(IJ32),ISNUMBER(CV32)),IJ32-CV32,&quot;&quot;)</f><v>-0.00999999999999979</v></c><c r="KG32" s="38" t="n"><f aca="false">IF(AND(ISNUMBER(IK32),ISNUMBER(CW32)),IK32-CW32,&quot;&quot;)</f><v>-6.5</v></c><c r="KH32" s="38" t="n"><f aca="false">IF(AND(ISNUMBER(IL32),ISNUMBER(CX32)),IL32-CX32,&quot;&quot;)</f><v>-0.2</v></c><c r="KI32" s="38" t="n"><f aca="false">IF(AND(ISNUMBER(IM32),ISNUMBER(CY32)),IM32-CY32,&quot;&quot;)</f><v>0.04</v></c><c r="KJ32" s="38" t="n"><f aca="false">IF(AND(ISNUMBER(IN32),ISNUMBER(CZ32)),IN32-CZ32,&quot;&quot;)</f><v>0.05</v></c><c r="KK32" s="38" t="n"><f aca="false">IF(AND(ISNUMBER(IO32),ISNUMBER(DA32)),IO32-DA32,&quot;&quot;)</f><v>1.62</v></c><c r="KL32" s="38" t="n"><f aca="false">IF(AND(ISNUMBER(IP32),ISNUMBER(DB32)),IP32-DB32,&quot;&quot;)</f><v>1.61</v></c><c r="KM32" s="38" t="n"><f aca="false">IF(AND(ISNUMBER(IQ32),ISNUMBER(DC32)),IQ32-DC32,&quot;&quot;)</f><v>-13</v></c><c r="KN32" s="38" t="n"><f aca="false">IF(AND(ISNUMBER(IR32),ISNUMBER(DD32)),IR32-DD32,&quot;&quot;)</f><v>-11</v></c><c r="KO32" s="38" t="n"><f aca="false">IF(AND(ISNUMBER(IS32),ISNUMBER(DE32)),IS32-DE32,&quot;&quot;)</f><v>7</v></c><c r="KP32" s="38" t="n"><f aca="false">IF(AND(ISNUMBER(IT32),ISNUMBER(DF32)),IT32-DF32,&quot;&quot;)</f><v>-22</v></c><c r="KQ32" s="38" t="n"><f aca="false">IF(AND(ISNUMBER(IU32),ISNUMBER(DG32)),IU32-DG32,&quot;&quot;)</f><v>18</v></c><c r="KR32" s="38" t="n"><f aca="false">IF(AND(ISNUMBER(IV32),ISNUMBER(DH32)),IV32-DH32,&quot;&quot;)</f><v>-26</v></c><c r="KS32" s="38" t="n"><f aca="false">IF(AND(ISNUMBER(IW32),ISNUMBER(DI32)),IW32-DI32,&quot;&quot;)</f><v>-18</v></c><c r="KT32" s="38" t="n"><f aca="false">IF(AND(ISNUMBER(IX32),ISNUMBER(DJ32)),IX32-DJ32,&quot;&quot;)</f><v>0.36</v></c><c r="KU32" s="38" t="n"><f aca="false">IF(AND(ISNUMBER(IY32),ISNUMBER(DK32)),IY32-DK32,&quot;&quot;)</f><v>-0.22</v></c><c r="KV32" s="38" t="n"><f aca="false">IF(AND(ISNUMBER(IZ32),ISNUMBER(DL32)),IZ32-DL32,&quot;&quot;)</f><v>-0.0100000000000007</v></c><c r="KW32" s="38" t="n"><f aca="false">IF(AND(ISNUMBER(JA32),ISNUMBER(DM32)),JA32-DM32,&quot;&quot;)</f><v>0.00999999999999979</v></c><c r="KX32" s="38" t="n"><f aca="false">IF(AND(ISNUMBER(JB32),ISNUMBER(DN32)),JB32-DN32,&quot;&quot;)</f><v>0</v></c><c r="KY32" s="38" t="n"><f aca="false">IF(AND(ISNUMBER(JC32),ISNUMBER(DO32)),JC32-DO32,&quot;&quot;)</f><v>0.0599999999999996</v></c><c r="KZ32" s="38" t="n"><f aca="false">IF(AND(ISNUMBER(JD32),ISNUMBER(DP32)),JD32-DP32,&quot;&quot;)</f><v>0.0800000000000001</v></c><c r="LA32" s="38" t="n"><f aca="false">IF(AND(ISNUMBER(JE32),ISNUMBER(DQ32)),JE32-DQ32,&quot;&quot;)</f><v>0.15</v></c><c r="LB32" s="38" t="n"><f aca="false">IF(AND(ISNUMBER(JF32),ISNUMBER(DR32)),JF32-DR32,&quot;&quot;)</f><v>0</v></c><c r="LC32" s="38" t="n"><f aca="false">IF(AND(ISNUMBER(JG32),ISNUMBER(DS32)),JG32-DS32,&quot;&quot;)</f><v>-0.1</v></c><c r="LD32" s="38" t="n"><f aca="false">IF(AND(ISNUMBER(JH32),ISNUMBER(DT32)),JH32-DT32,&quot;&quot;)</f><v>-0.0200000000000005</v></c><c r="LE32" s="38" t="n"><f aca="false">IF(AND(ISNUMBER(JI32),ISNUMBER(DU32)),JI32-DU32,&quot;&quot;)</f><v>-0.109999999999999</v></c><c r="LF32" s="38" t="n"><f aca="false">IF(AND(ISNUMBER(JJ32),ISNUMBER(DV32)),JJ32-DV32,&quot;&quot;)</f><v>-0.13</v></c><c r="LG32" s="38" t="n"><f aca="false">IF(AND(ISNUMBER(JK32),ISNUMBER(DW32)),JK32-DW32,&quot;&quot;)</f><v>0.0600000000000005</v></c><c r="LH32" s="38" t="n"><f aca="false">IF(AND(ISNUMBER(JL32),ISNUMBER(DX32)),JL32-DX32,&quot;&quot;)</f><v>0.24</v></c><c r="LI32" s="38" t="n"><f aca="false">IF(AND(ISNUMBER(JM32),ISNUMBER(DY32)),JM32-DY32,&quot;&quot;)</f><v>0</v></c><c r="LJ32" s="38" t="n"><f aca="false">IF(AND(ISNUMBER(JN32),ISNUMBER(DZ32)),JN32-DZ32,&quot;&quot;)</f><v>0</v></c><c r="LK32" s="38" t="n"><f aca="false">IF(AND(ISNUMBER(JO32),ISNUMBER(EA32)),JO32-EA32,&quot;&quot;)</f><v>-0.1</v></c><c r="LL32" s="38" t="n"><f aca="false">IF(AND(ISNUMBER(JP32),ISNUMBER(EB32)),JP32-EB32,&quot;&quot;)</f><v>-0.200000000000003</v></c><c r="LM32" s="38" t="n"><f aca="false">IF(AND(ISNUMBER(JQ32),ISNUMBER(EC32)),JQ32-EC32,&quot;&quot;)</f><v>0.100000000000001</v></c><c r="LN32" s="38" t="n"><f aca="false">IF(AND(ISNUMBER(JR32),ISNUMBER(ED32)),JR32-ED32,&quot;&quot;)</f><v>0</v></c><c r="LO32" s="38" t="n"><f aca="false">IF(AND(ISNUMBER(JS32),ISNUMBER(EE32)),JS32-EE32,&quot;&quot;)</f><v>-6.5</v></c><c r="LP32" s="38" t="n"><f aca="false">IF(AND(ISNUMBER(JT32),ISNUMBER(EF32)),JT32-EF32,&quot;&quot;)</f><v>0.2</v></c><c r="LQ32" s="38" t="n"><f aca="false">IF(AND(ISNUMBER(JU32),ISNUMBER(EG32)),JU32-EG32,&quot;&quot;)</f><v>0.100000000000001</v></c><c r="LR32" s="38" t="n"><f aca="false">IF(AND(ISNUMBER(JV32),ISNUMBER(EH32)),JV32-EH32,&quot;&quot;)</f><v>0</v></c><c r="LS32" s="38" t="n"><f aca="false">IF(AND(ISNUMBER(JW32),ISNUMBER(EI32)),JW32-EI32,&quot;&quot;)</f><v>0</v></c><c r="LT32" s="38" t="n"><f aca="false">IF(AND(ISNUMBER(JX32),ISNUMBER(EJ32)),JX32-EJ32,&quot;&quot;)</f><v>2</v></c><c r="LU32" s="38" t="n"><f aca="false">IF(AND(ISNUMBER(JY32),ISNUMBER(EK32)),JY32-EK32,&quot;&quot;)</f><v>0.1</v></c><c r="LV32" s="38" t="n"><f aca="false">IF(AND(ISNUMBER(JZ32),ISNUMBER(EL32)),JZ32-EL32,&quot;&quot;)</f><v>-0.1</v></c><c r="LW32" s="38" t="n"><f aca="false">IF(AND(ISNUMBER(KA32),ISNUMBER(EM32)),KA32-EM32,&quot;&quot;)</f><v>-0.199999999999999</v></c><c r="LX32" s="38" t="n"><f aca="false">IF(AND(ISNUMBER(KB32),ISNUMBER(EN32)),KB32-EN32,&quot;&quot;)</f><v>-0.100000000000001</v></c><c r="LY32" s="38" t="n"><f aca="false">IF(AND(ISNUMBER(KC32),ISNUMBER(EO32)),KC32-EO32,&quot;&quot;)</f><v>0.299999999999997</v></c><c r="LZ32" s="38" t="n"><f aca="false">IF(AND(ISNUMBER(KD32),ISNUMBER(EP32)),KD32-EP32,&quot;&quot;)</f><v>-1</v></c><c r="MA32" s="38" t="str"><f aca="false">IF(AND(ISNUMBER(HT32),ISNUMBER(FX32)),HT32-FX32,&quot;&quot;)</f><v></v></c><c r="MB32" s="38" t="str"><f aca="false">IF(AND(ISNUMBER(HU32),ISNUMBER(FY32)),HU32-FY32,&quot;&quot;)</f><v></v></c><c r="MC32" s="38" t="str"><f aca="false">IF(AND(ISNUMBER(HY32),ISNUMBER(GC32)),HY32-GC32,&quot;&quot;)</f><v></v></c><c r="MD32" s="38" t="n"><f aca="false">HZ32-GD32</f><v>6.8</v></c></row><row collapsed="false" customFormat="false" customHeight="true" hidden="false" ht="26.25" outlineLevel="0" r="33"><c r="A33" s="81" t="n"><v>41430</v></c><c r="B33" s="36" t="s"><v>395</v></c><c r="C33" s="36" t="s"><v>396</v></c><c r="D33" s="37" t="s"><v>331</v></c><c r="E33" s="38" t="n"><v>70</v></c><c r="F33" s="39" t="n"><v>15813</v></c><c r="G33" s="48" t="s"><v>340</v></c><c r="H33" s="48" t="s"><v>333</v></c><c r="I33" s="82" t="n"><v>1836592</v></c><c r="J33" s="82"/><c r="K33" s="83"/><c r="L33" s="84"/><c r="M33" s="84"/><c r="N33" s="84"/><c r="O33" s="84"/><c r="P33" s="42" t="n"><v>-0.5</v></c><c r="Q33" s="43" t="n"><v>-0.44</v></c><c r="S33" s="85" t="n"><v>41361</v></c><c r="T33" s="45" t="n"><v>3.25</v></c><c r="U33" s="45" t="n"><v>0</v></c><c r="V33" s="38" t="n"><v>0</v></c><c r="W33" s="38" t="n"><v>40</v></c><c r="X33" s="38" t="n"><v>19</v></c><c r="Y33" s="38" t="n"><v>629</v></c><c r="AH33" s="38" t="n"><v>0</v></c><c r="AI33" s="38" t="n"><f aca="false">IF(AND(ISNUMBER(SK),SK&gt;0),1,0)</f><v>0</v></c><c r="AK33" s="46" t="n"><v>41655</v></c><c r="AL33" s="62" t="n"><v>30</v></c><c r="AM33" s="45" t="n"><v>0.5</v></c><c r="AN33" s="45" t="n"><v>0.5</v></c><c r="AO33" s="38" t="n"><v>73</v></c><c r="AP33" s="38" t="n"><v>20</v></c><c r="AQ33" s="38" t="n"><v>13</v></c><c r="AR33" s="38" t="n"><v>531</v></c><c r="AS33" s="38" t="n"><v>2188</v></c><c r="AZ33" s="38" t="n"><f aca="false">IF(ISNUMBER(AM33),AM33+0.5*AN33,&quot;&quot;)</f><v>0.75</v></c><c r="BA33" s="38" t="n"><f aca="false">IF(ISNUMBER(AZ33),IF(ISNUMBER(Q33),AZ33-Q33,&quot;MISSING&quot;),&quot;&quot;)</f><v>1.19</v></c><c r="BB33" s="38" t="n"><f aca="false">IF(AND(ISNUMBER(AR33),ISNUMBER(Y33)),AR33-Y33,IF(ISNUMBER(AR33),&quot;MISSING&quot;,&quot;&quot;))</f><v>-98</v></c><c r="BC33" s="48" t="s"><v>336</v></c><c r="BS33" s="38" t="str"><f aca="false">IF(ISNUMBER(BR33),IF(ISNUMBER($Q33),BR33-$Q33,&quot;MISSING&quot;),&quot;&quot;)</f><v></v></c><c r="BT33" s="38" t="str"><f aca="false">IF(AND(ISNUMBER(BJ33),ISNUMBER($Y33)),BJ33-$Y33,IF(ISNUMBER(BJ33),&quot;MISSING&quot;,&quot;&quot;))</f><v></v></c><c r="BU33" s="38" t="n"><f aca="false">SUM(BU23:BU32)</f><v>10</v></c><c r="BV33" s="38" t="n"><f aca="false">IF(AND(ISNUMBER($AM33),ISNUMBER($BE33)),1,0)</f><v>0</v></c><c r="BW33" s="38" t="str"><f aca="false">IF(BV33,SE_PREOP,&quot;&quot;)</f><v></v></c><c r="BX33" s="38" t="str"><f aca="false">IF(FU_6_AND_12,SE_6,&quot;&quot;)</f><v></v></c><c r="BY33" s="38" t="str"><f aca="false">IF(FU_6_AND_12,SE_12,&quot;&quot;)</f><v></v></c><c r="BZ33" s="49" t="n"><f aca="false">IF(AND(ISNUMBER(BC33),ISNUMBER(BE33)),BC33-A33,IF(ISNUMBER(AK33),AK33-A33,0))</f><v>225</v></c><c r="CA33" s="50" t="n"><f aca="false">IF(BZ33&gt;0,BZ33/30,&quot;&quot;)</f><v>7.5</v></c><c r="CB33" s="38" t="str"><f aca="false">IF(AND(ISNUMBER(AZ33),ISNUMBER(BR33)),(BR33-AZ33),&quot;&quot;)</f><v></v></c><c r="CC33" s="38" t="str"><f aca="false">IF(AND(ISNUMBER(AX33), ISNUMBER(AD33)), AVERAGE(AX33,AV33)-AVERAGE(AD33,AF33),&quot;&quot;)</f><v></v></c><c r="CD33" s="38" t="str"><f aca="false">IF(AND(ISNUMBER(BN33), ISNUMBER(AD33)), AVERAGE(BN33,BP33)-AVERAGE(AD33,AF33),&quot;&quot;)</f><v></v></c><c r="CE33" s="38" t="str"><f aca="false">IF(ISNUMBER(CD33),CD33,IF(ISNUMBER(CC33),CC33,&quot;&quot;))</f><v></v></c><c r="CF33" s="38" t="n"><f aca="false">IF(AND(ISNUMBER(SPH_PREOP),ISNUMBER(SE_LAST_)),SPH_PREOP+CYL_PREOP/2,&quot;&quot;)</f><v>3.25</v></c><c r="CG33" s="38" t="n"><f aca="false">IF(ISNUMBER(SE_12),SE_12,IF(ISNUMBER(SE_6),SE_6,&quot;&quot;))</f><v>0.75</v></c><c r="CH33" s="51" t="n"><f aca="false">IF(AND(ISNUMBER(SE_LAST_),ISNUMBER(REF_TARGET)),SE_LAST_-REF_TARGET,&quot;&quot;)</f><v>1.19</v></c><c r="CI33" s="52" t="n"><f aca="false">IF(ISNUMBER(Y33),IF(ISNUMBER(BJ33),BJ33-Y33,IF(ISNUMBER(AR33),AR33-Y33,&quot;&quot;)),&quot;&quot;)</f><v>-98</v></c><c r="CJ33" s="38" t="str"><f aca="false">IF(ISNUMBER(Z33),IF(ISNUMBER(AT33),AT33-Z33,IF(ISNUMBER(BL33),BL33-Z33,&quot;&quot;)),&quot;&quot;)</f><v></v></c><c r="CK33" s="53" t="n"><f aca="false">IF(ISNUMBER(LAST_SE_ERROR),REF_TARGET,&quot;&quot;)</f><v>-0.44</v></c><c r="CL33" s="53" t="n"><f aca="false">IF(AND(OR(ISNUMBER(BH33),ISNUMBER(AP33)),ISNUMBER(W33)),-LOG(20/W33)--LOG(20/IF(ISNUMBER(BH33),BH33,AP33)),&quot;&quot;)</f><v>0.301029995663981</v></c><c r="CM33" s="54" t="n"><f aca="false">IF(ISNUMBER(BF33),BF33,IF(ISNUMBER(AN33),AN33,&quot;&quot;))</f><v>0.5</v></c><c r="CN33" s="54" t="n"><f aca="false">IF(AND(ISNUMBER(CM33),ISNUMBER(U33)),CM33-U33,&quot;&quot;)</f><v>0.5</v></c><c r="CO33" s="55" t="n"><f aca="false">IF(ISNUMBER(BCVA_12),BCVA_12,IF(ISNUMBER(BCVA_6),BCVA_6,&quot;&quot;))</f><v>20</v></c><c r="CP33" s="55" t="n"><f aca="false">IF(ISNUMBER(CO33),PREOP_BCVA,&quot;&quot;)</f><v>40</v></c><c r="CQ33" s="56" t="n"><f aca="false">IF(AND(REF_TARGET&lt;=0,REF_TARGET&gt;-1),IF(ISNUMBER(UDVA_12),UDVA_12,IF(ISNUMBER(UDVA_6),UDVA_6,&quot;&quot;)),&quot;&quot;)</f><v>30</v></c><c r="CR33" s="53" t="n"><f aca="false">IF(ISNUMBER(PREOP_PENTACAM_RV),IF(ISNUMBER(SPH_6),IF(ISNUMBER($EQ33),0,1),&quot;&quot;),&quot;&quot;)</f><v>0</v></c><c r="CS33" s="53" t="str"><f aca="false">IF(ISNUMBER(PREOP_PENTACAM_RV),IF(ISNUMBER(SPH_12),IF(ISNUMBER($GM33),0,1),&quot;&quot;),&quot;&quot;)</f><v></v></c><c r="CT33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33" s="0" t="n"><v>7.83</v></c><c r="CV33" s="38" t="n"><v>7.64</v></c><c r="CW33" s="38" t="n"><v>4</v></c><c r="CX33" s="38" t="n"><v>-1.1</v></c><c r="CY33" s="38" t="n"><v>-0.14</v></c><c r="CZ33" s="38" t="n"><v>0.09</v></c><c r="DA33" s="38" t="n"><v>2.71</v></c><c r="DB33" s="38" t="n"><v>3.34</v></c><c r="DC33" s="38" t="n"><v>625</v></c><c r="DD33" s="38" t="n"><v>625</v></c><c r="DE33" s="38" t="n"><v>672</v></c><c r="DF33" s="38" t="n"><v>646</v></c><c r="DG33" s="38" t="n"><v>680</v></c><c r="DH33" s="38" t="n"><v>674</v></c><c r="DI33" s="38" t="n"><v>618</v></c><c r="DJ33" s="38" t="n"><v>0.34</v></c><c r="DK33" s="38" t="n"><v>-1.54</v></c><c r="DL33" s="38" t="n"><v>7.77</v></c><c r="DM33" s="38" t="n"><v>7.65</v></c><c r="DN33" s="38" t="n"><v>7.6</v></c><c r="DO33" s="38" t="n"><v>7.65</v></c><c r="DP33" s="38" t="n"><v>7.75</v></c><c r="DQ33" s="38" t="n"><v>7.97</v></c><c r="DR33" s="38" t="n"><v>0</v></c><c r="DS33" s="38" t="n"><v>0.6</v></c><c r="DT33" s="38" t="n"><v>6.98</v></c><c r="DU33" s="38" t="n"><v>6.57</v></c><c r="DV33" s="38" t="n"><v>6.42</v></c><c r="DW33" s="38" t="n"><v>6.4</v></c><c r="DX33" s="38" t="n"><v>6.48</v></c><c r="DY33" s="38" t="n"><v>0</v></c><c r="DZ33" s="38" t="n"><v>0</v></c><c r="EA33" s="58" t="n"><v>0.6</v></c><c r="EB33" s="59" t="n"><v>43.1</v></c><c r="EC33" s="59" t="n"><v>44.2</v></c><c r="ED33" s="59" t="n"><v>43.6</v></c><c r="EE33" s="59" t="n"><v>4</v></c><c r="EF33" s="59" t="n"><v>1.1</v></c><c r="EG33" s="59" t="n"><v>-5.8</v></c><c r="EH33" s="59" t="n"><v>-5.9</v></c><c r="EI33" s="59" t="n"><v>-5.9</v></c><c r="EJ33" s="59" t="n"><v>102.2</v></c><c r="EK33" s="59" t="n"><v>0.1</v></c><c r="EL33" s="59" t="n"><v>4.4</v></c><c r="EM33" s="59" t="n"><v>12.8</v></c><c r="EN33" s="59" t="n"><v>26.8</v></c><c r="EO33" s="59" t="n"><v>64.2</v></c><c r="EP33" s="60" t="n"><v>22</v></c><c r="EQ33" s="52" t="n"><v>7.87</v></c><c r="ER33" s="38" t="n"><v>7.72</v></c><c r="ES33" s="38" t="n"><v>20.4</v></c><c r="ET33" s="38" t="n"><v>-0.8</v></c><c r="EU33" s="38" t="n"><v>-0.05</v></c><c r="EV33" s="38" t="n"><v>0.31</v></c><c r="EW33" s="38" t="n"><v>4.11</v></c><c r="EX33" s="38" t="n"><v>4.64</v></c><c r="EY33" s="38" t="n"><v>533</v></c><c r="EZ33" s="38" t="n"><v>529</v></c><c r="FA33" s="38" t="n"><v>654</v></c><c r="FB33" s="38" t="n"><v>635</v></c><c r="FC33" s="38" t="n"><v>650</v></c><c r="FD33" s="38" t="n"><v>620</v></c><c r="FE33" s="38" t="n"><v>516</v></c><c r="FF33" s="38" t="n"><v>0.87</v></c><c r="FG33" s="38" t="n"><v>-0.6</v></c><c r="FH33" s="38" t="n"><v>7.84</v></c><c r="FI33" s="38" t="n"><v>7.72</v></c><c r="FJ33" s="38" t="n"><v>7.69</v></c><c r="FK33" s="38" t="n"><v>7.8</v></c><c r="FL33" s="38" t="n"><v>8.01</v></c><c r="FM33" s="38" t="n"><v>8.12</v></c><c r="FN33" s="38" t="n"><v>0</v></c><c r="FO33" s="38" t="n"><v>1.6</v></c><c r="FP33" s="38" t="n"><v>6.16</v></c><c r="FQ33" s="38" t="n"><v>6.12</v></c><c r="FR33" s="38" t="n"><v>6.23</v></c><c r="FS33" s="38" t="n"><v>6.38</v></c><c r="FT33" s="38" t="n"><v>6.49</v></c><c r="FU33" s="38" t="n"><v>0</v></c><c r="FV33" s="38" t="n"><v>0</v></c><c r="FW33" s="58" t="n"><v>1.6</v></c><c r="FX33" s="59" t="n"><v>42.9</v></c><c r="FY33" s="59" t="n"><v>43.7</v></c><c r="FZ33" s="59" t="n"><v>43.3</v></c><c r="GA33" s="59" t="n"><v>20.4</v></c><c r="GB33" s="59" t="n"><v>0.8</v></c><c r="GC33" s="59" t="n"><v>-6.3</v></c><c r="GD33" s="59" t="n"><v>-6.8</v></c><c r="GE33" s="59" t="n"><v>-6.5</v></c><c r="GF33" s="59" t="n"><v>161.1</v></c><c r="GG33" s="59" t="n"><v>0.5</v></c><c r="GH33" s="59" t="n"><v>3.9</v></c><c r="GI33" s="59" t="n"><v>11.5</v></c><c r="GJ33" s="59" t="n"><v>25.1</v></c><c r="GK33" s="59" t="n"><v>62.9</v></c><c r="GL33" s="61" t="n"><v>24</v></c><c r="II33" s="52" t="n"><f aca="false">IF(ISNUMBER(GM33),GM33,IF(ISNUMBER(EQ33),EQ33,&quot;&quot;))</f><v>7.87</v></c><c r="IJ33" s="38" t="n"><f aca="false">IF(ISNUMBER(GN33),GN33,IF(ISNUMBER(ER33),ER33,&quot;&quot;))</f><v>7.72</v></c><c r="IK33" s="38" t="n"><f aca="false">IF(ISNUMBER(GO33),GO33,IF(ISNUMBER(ES33),ES33,&quot;&quot;))</f><v>20.4</v></c><c r="IL33" s="38" t="n"><f aca="false">IF(ISNUMBER(GP33),GP33,IF(ISNUMBER(ET33),ET33,&quot;&quot;))</f><v>-0.8</v></c><c r="IM33" s="38" t="n"><f aca="false">IF(ISNUMBER(GQ33),GQ33,IF(ISNUMBER(EU33),EU33,&quot;&quot;))</f><v>-0.05</v></c><c r="IN33" s="38" t="n"><f aca="false">IF(ISNUMBER(GR33),GR33,IF(ISNUMBER(EV33),EV33,&quot;&quot;))</f><v>0.31</v></c><c r="IO33" s="38" t="n"><f aca="false">IF(ISNUMBER(GS33),GS33,IF(ISNUMBER(EW33),EW33,&quot;&quot;))</f><v>4.11</v></c><c r="IP33" s="38" t="n"><f aca="false">IF(ISNUMBER(GT33),GT33,IF(ISNUMBER(EX33),EX33,&quot;&quot;))</f><v>4.64</v></c><c r="IQ33" s="38" t="n"><f aca="false">IF(ISNUMBER(GU33),GU33,IF(ISNUMBER(EY33),EY33,&quot;&quot;))</f><v>533</v></c><c r="IR33" s="38" t="n"><f aca="false">IF(ISNUMBER(GV33),GV33,IF(ISNUMBER(EZ33),EZ33,&quot;&quot;))</f><v>529</v></c><c r="IS33" s="38" t="n"><f aca="false">IF(ISNUMBER(GW33),GW33,IF(ISNUMBER(FA33),FA33,&quot;&quot;))</f><v>654</v></c><c r="IT33" s="38" t="n"><f aca="false">IF(ISNUMBER(GX33),GX33,IF(ISNUMBER(FB33),FB33,&quot;&quot;))</f><v>635</v></c><c r="IU33" s="38" t="n"><f aca="false">IF(ISNUMBER(GY33),GY33,IF(ISNUMBER(FC33),FC33,&quot;&quot;))</f><v>650</v></c><c r="IV33" s="38" t="n"><f aca="false">IF(ISNUMBER(GZ33),GZ33,IF(ISNUMBER(FD33),FD33,&quot;&quot;))</f><v>620</v></c><c r="IW33" s="38" t="n"><f aca="false">IF(ISNUMBER(HA33),HA33,IF(ISNUMBER(FE33),FE33,&quot;&quot;))</f><v>516</v></c><c r="IX33" s="38" t="n"><f aca="false">IF(ISNUMBER(HB33),HB33,IF(ISNUMBER(FF33),FF33,&quot;&quot;))</f><v>0.87</v></c><c r="IY33" s="38" t="n"><f aca="false">IF(ISNUMBER(HC33),HC33,IF(ISNUMBER(FG33),FG33,&quot;&quot;))</f><v>-0.6</v></c><c r="IZ33" s="38" t="n"><f aca="false">IF(ISNUMBER(HD33),HD33,IF(ISNUMBER(FH33),FH33,&quot;&quot;))</f><v>7.84</v></c><c r="JA33" s="38" t="n"><f aca="false">IF(ISNUMBER(HE33),HE33,IF(ISNUMBER(FI33),FI33,&quot;&quot;))</f><v>7.72</v></c><c r="JB33" s="38" t="n"><f aca="false">IF(ISNUMBER(HF33),HF33,IF(ISNUMBER(FJ33),FJ33,&quot;&quot;))</f><v>7.69</v></c><c r="JC33" s="38" t="n"><f aca="false">IF(ISNUMBER(HG33),HG33,IF(ISNUMBER(FK33),FK33,&quot;&quot;))</f><v>7.8</v></c><c r="JD33" s="38" t="n"><f aca="false">IF(ISNUMBER(HH33),HH33,IF(ISNUMBER(FL33),FL33,&quot;&quot;))</f><v>8.01</v></c><c r="JE33" s="38" t="n"><f aca="false">IF(ISNUMBER(HI33),HI33,IF(ISNUMBER(FM33),FM33,&quot;&quot;))</f><v>8.12</v></c><c r="JF33" s="38" t="n"><f aca="false">IF(ISNUMBER(HJ33),HJ33,IF(ISNUMBER(FN33),FN33,&quot;&quot;))</f><v>0</v></c><c r="JG33" s="38" t="n"><f aca="false">IF(ISNUMBER(HK33),HK33,IF(ISNUMBER(FO33),FO33,&quot;&quot;))</f><v>1.6</v></c><c r="JH33" s="38" t="n"><f aca="false">IF(ISNUMBER(HL33),HL33,IF(ISNUMBER(FP33),FP33,&quot;&quot;))</f><v>6.16</v></c><c r="JI33" s="38" t="n"><f aca="false">IF(ISNUMBER(HM33),HM33,IF(ISNUMBER(FQ33),FQ33,&quot;&quot;))</f><v>6.12</v></c><c r="JJ33" s="38" t="n"><f aca="false">IF(ISNUMBER(HN33),HN33,IF(ISNUMBER(FR33),FR33,&quot;&quot;))</f><v>6.23</v></c><c r="JK33" s="38" t="n"><f aca="false">IF(ISNUMBER(HO33),HO33,IF(ISNUMBER(FS33),FS33,&quot;&quot;))</f><v>6.38</v></c><c r="JL33" s="38" t="n"><f aca="false">IF(ISNUMBER(HP33),HP33,IF(ISNUMBER(FT33),FT33,&quot;&quot;))</f><v>6.49</v></c><c r="JM33" s="38" t="n"><f aca="false">IF(ISNUMBER(HQ33),HQ33,IF(ISNUMBER(FU33),FU33,&quot;&quot;))</f><v>0</v></c><c r="JN33" s="51" t="n"><f aca="false">IF(ISNUMBER(HR33),HR33,IF(ISNUMBER(FV33),FV33,&quot;&quot;))</f><v>0</v></c><c r="JO33" s="59" t="n"><f aca="false">IF(ISNUMBER(HS33),HS33,IF(ISNUMBER(FW33),FW33,&quot;&quot;))</f><v>1.6</v></c><c r="JP33" s="59" t="n"><f aca="false">IF(ISNUMBER(HT33),HT33,IF(ISNUMBER(FX33),FX33,&quot;&quot;))</f><v>42.9</v></c><c r="JQ33" s="59" t="n"><f aca="false">IF(ISNUMBER(HU33),HU33,IF(ISNUMBER(FY33),FY33,&quot;&quot;))</f><v>43.7</v></c><c r="JR33" s="59" t="n"><f aca="false">IF(ISNUMBER(HV33),HV33,IF(ISNUMBER(FZ33),FZ33,&quot;&quot;))</f><v>43.3</v></c><c r="JS33" s="59" t="n"><f aca="false">IF(ISNUMBER(HW33),HW33,IF(ISNUMBER(GA33),GA33,&quot;&quot;))</f><v>20.4</v></c><c r="JT33" s="59" t="n"><f aca="false">IF(ISNUMBER(HX33),HX33,IF(ISNUMBER(GB33),GB33,&quot;&quot;))</f><v>0.8</v></c><c r="JU33" s="59" t="n"><f aca="false">IF(ISNUMBER(HY33),HY33,IF(ISNUMBER(GC33),GC33,&quot;&quot;))</f><v>-6.3</v></c><c r="JV33" s="59" t="n"><f aca="false">IF(ISNUMBER(HZ33),HZ33,IF(ISNUMBER(GD33),GD33,&quot;&quot;))</f><v>-6.8</v></c><c r="JW33" s="59" t="n"><f aca="false">IF(ISNUMBER(IA33),IA33,IF(ISNUMBER(GE33),GE33,&quot;&quot;))</f><v>-6.5</v></c><c r="JX33" s="59" t="n"><f aca="false">IF(ISNUMBER(IB33),IB33,IF(ISNUMBER(GF33),GF33,&quot;&quot;))</f><v>161.1</v></c><c r="JY33" s="59" t="n"><f aca="false">IF(ISNUMBER(IC33),IC33,IF(ISNUMBER(GG33),GG33,&quot;&quot;))</f><v>0.5</v></c><c r="JZ33" s="59" t="n"><f aca="false">IF(ISNUMBER(ID33),ID33,IF(ISNUMBER(GH33),GH33,&quot;&quot;))</f><v>3.9</v></c><c r="KA33" s="59" t="n"><f aca="false">IF(ISNUMBER(IE33),IE33,IF(ISNUMBER(GI33),GI33,&quot;&quot;))</f><v>11.5</v></c><c r="KB33" s="59" t="n"><f aca="false">IF(ISNUMBER(IF33),IF33,IF(ISNUMBER(GJ33),GJ33,&quot;&quot;))</f><v>25.1</v></c><c r="KC33" s="59" t="n"><f aca="false">IF(ISNUMBER(IG33),IG33,IF(ISNUMBER(GK33),GK33,&quot;&quot;))</f><v>62.9</v></c><c r="KD33" s="61" t="n"><f aca="false">IF(ISNUMBER(IH33),IH33,IF(ISNUMBER(GL33),GL33,&quot;&quot;))</f><v>24</v></c><c r="KE33" s="52" t="n"><f aca="false">IF(AND(ISNUMBER(II33),ISNUMBER(CU33)),II33-CU33,&quot;&quot;)</f><v>0.04</v></c><c r="KF33" s="38" t="n"><f aca="false">IF(AND(ISNUMBER(IJ33),ISNUMBER(CV33)),IJ33-CV33,&quot;&quot;)</f><v>0.0800000000000001</v></c><c r="KG33" s="38" t="n"><f aca="false">IF(AND(ISNUMBER(IK33),ISNUMBER(CW33)),IK33-CW33,&quot;&quot;)</f><v>16.4</v></c><c r="KH33" s="38" t="n"><f aca="false">IF(AND(ISNUMBER(IL33),ISNUMBER(CX33)),IL33-CX33,&quot;&quot;)</f><v>0.3</v></c><c r="KI33" s="38" t="n"><f aca="false">IF(AND(ISNUMBER(IM33),ISNUMBER(CY33)),IM33-CY33,&quot;&quot;)</f><v>0.09</v></c><c r="KJ33" s="38" t="n"><f aca="false">IF(AND(ISNUMBER(IN33),ISNUMBER(CZ33)),IN33-CZ33,&quot;&quot;)</f><v>0.22</v></c><c r="KK33" s="38" t="n"><f aca="false">IF(AND(ISNUMBER(IO33),ISNUMBER(DA33)),IO33-DA33,&quot;&quot;)</f><v>1.4</v></c><c r="KL33" s="38" t="n"><f aca="false">IF(AND(ISNUMBER(IP33),ISNUMBER(DB33)),IP33-DB33,&quot;&quot;)</f><v>1.3</v></c><c r="KM33" s="38" t="n"><f aca="false">IF(AND(ISNUMBER(IQ33),ISNUMBER(DC33)),IQ33-DC33,&quot;&quot;)</f><v>-92</v></c><c r="KN33" s="38" t="n"><f aca="false">IF(AND(ISNUMBER(IR33),ISNUMBER(DD33)),IR33-DD33,&quot;&quot;)</f><v>-96</v></c><c r="KO33" s="38" t="n"><f aca="false">IF(AND(ISNUMBER(IS33),ISNUMBER(DE33)),IS33-DE33,&quot;&quot;)</f><v>-18</v></c><c r="KP33" s="38" t="n"><f aca="false">IF(AND(ISNUMBER(IT33),ISNUMBER(DF33)),IT33-DF33,&quot;&quot;)</f><v>-11</v></c><c r="KQ33" s="38" t="n"><f aca="false">IF(AND(ISNUMBER(IU33),ISNUMBER(DG33)),IU33-DG33,&quot;&quot;)</f><v>-30</v></c><c r="KR33" s="38" t="n"><f aca="false">IF(AND(ISNUMBER(IV33),ISNUMBER(DH33)),IV33-DH33,&quot;&quot;)</f><v>-54</v></c><c r="KS33" s="38" t="n"><f aca="false">IF(AND(ISNUMBER(IW33),ISNUMBER(DI33)),IW33-DI33,&quot;&quot;)</f><v>-102</v></c><c r="KT33" s="38" t="n"><f aca="false">IF(AND(ISNUMBER(IX33),ISNUMBER(DJ33)),IX33-DJ33,&quot;&quot;)</f><v>0.53</v></c><c r="KU33" s="38" t="n"><f aca="false">IF(AND(ISNUMBER(IY33),ISNUMBER(DK33)),IY33-DK33,&quot;&quot;)</f><v>0.94</v></c><c r="KV33" s="38" t="n"><f aca="false">IF(AND(ISNUMBER(IZ33),ISNUMBER(DL33)),IZ33-DL33,&quot;&quot;)</f><v>0.0700000000000003</v></c><c r="KW33" s="38" t="n"><f aca="false">IF(AND(ISNUMBER(JA33),ISNUMBER(DM33)),JA33-DM33,&quot;&quot;)</f><v>0.0699999999999994</v></c><c r="KX33" s="38" t="n"><f aca="false">IF(AND(ISNUMBER(JB33),ISNUMBER(DN33)),JB33-DN33,&quot;&quot;)</f><v>0.0900000000000007</v></c><c r="KY33" s="38" t="n"><f aca="false">IF(AND(ISNUMBER(JC33),ISNUMBER(DO33)),JC33-DO33,&quot;&quot;)</f><v>0.149999999999999</v></c><c r="KZ33" s="38" t="n"><f aca="false">IF(AND(ISNUMBER(JD33),ISNUMBER(DP33)),JD33-DP33,&quot;&quot;)</f><v>0.26</v></c><c r="LA33" s="38" t="n"><f aca="false">IF(AND(ISNUMBER(JE33),ISNUMBER(DQ33)),JE33-DQ33,&quot;&quot;)</f><v>0.149999999999999</v></c><c r="LB33" s="38" t="n"><f aca="false">IF(AND(ISNUMBER(JF33),ISNUMBER(DR33)),JF33-DR33,&quot;&quot;)</f><v>0</v></c><c r="LC33" s="38" t="n"><f aca="false">IF(AND(ISNUMBER(JG33),ISNUMBER(DS33)),JG33-DS33,&quot;&quot;)</f><v>1</v></c><c r="LD33" s="38" t="n"><f aca="false">IF(AND(ISNUMBER(JH33),ISNUMBER(DT33)),JH33-DT33,&quot;&quot;)</f><v>-0.82</v></c><c r="LE33" s="38" t="n"><f aca="false">IF(AND(ISNUMBER(JI33),ISNUMBER(DU33)),JI33-DU33,&quot;&quot;)</f><v>-0.45</v></c><c r="LF33" s="38" t="n"><f aca="false">IF(AND(ISNUMBER(JJ33),ISNUMBER(DV33)),JJ33-DV33,&quot;&quot;)</f><v>-0.19</v></c><c r="LG33" s="38" t="n"><f aca="false">IF(AND(ISNUMBER(JK33),ISNUMBER(DW33)),JK33-DW33,&quot;&quot;)</f><v>-0.0200000000000005</v></c><c r="LH33" s="38" t="n"><f aca="false">IF(AND(ISNUMBER(JL33),ISNUMBER(DX33)),JL33-DX33,&quot;&quot;)</f><v>0.00999999999999979</v></c><c r="LI33" s="38" t="n"><f aca="false">IF(AND(ISNUMBER(JM33),ISNUMBER(DY33)),JM33-DY33,&quot;&quot;)</f><v>0</v></c><c r="LJ33" s="38" t="n"><f aca="false">IF(AND(ISNUMBER(JN33),ISNUMBER(DZ33)),JN33-DZ33,&quot;&quot;)</f><v>0</v></c><c r="LK33" s="38" t="n"><f aca="false">IF(AND(ISNUMBER(JO33),ISNUMBER(EA33)),JO33-EA33,&quot;&quot;)</f><v>1</v></c><c r="LL33" s="38" t="n"><f aca="false">IF(AND(ISNUMBER(JP33),ISNUMBER(EB33)),JP33-EB33,&quot;&quot;)</f><v>-0.200000000000003</v></c><c r="LM33" s="38" t="n"><f aca="false">IF(AND(ISNUMBER(JQ33),ISNUMBER(EC33)),JQ33-EC33,&quot;&quot;)</f><v>-0.5</v></c><c r="LN33" s="38" t="n"><f aca="false">IF(AND(ISNUMBER(JR33),ISNUMBER(ED33)),JR33-ED33,&quot;&quot;)</f><v>-0.300000000000004</v></c><c r="LO33" s="38" t="n"><f aca="false">IF(AND(ISNUMBER(JS33),ISNUMBER(EE33)),JS33-EE33,&quot;&quot;)</f><v>16.4</v></c><c r="LP33" s="38" t="n"><f aca="false">IF(AND(ISNUMBER(JT33),ISNUMBER(EF33)),JT33-EF33,&quot;&quot;)</f><v>-0.3</v></c><c r="LQ33" s="38" t="n"><f aca="false">IF(AND(ISNUMBER(JU33),ISNUMBER(EG33)),JU33-EG33,&quot;&quot;)</f><v>-0.5</v></c><c r="LR33" s="38" t="n"><f aca="false">IF(AND(ISNUMBER(JV33),ISNUMBER(EH33)),JV33-EH33,&quot;&quot;)</f><v>-0.9</v></c><c r="LS33" s="38" t="n"><f aca="false">IF(AND(ISNUMBER(JW33),ISNUMBER(EI33)),JW33-EI33,&quot;&quot;)</f><v>-0.6</v></c><c r="LT33" s="38" t="n"><f aca="false">IF(AND(ISNUMBER(JX33),ISNUMBER(EJ33)),JX33-EJ33,&quot;&quot;)</f><v>58.9</v></c><c r="LU33" s="38" t="n"><f aca="false">IF(AND(ISNUMBER(JY33),ISNUMBER(EK33)),JY33-EK33,&quot;&quot;)</f><v>0.4</v></c><c r="LV33" s="38" t="n"><f aca="false">IF(AND(ISNUMBER(JZ33),ISNUMBER(EL33)),JZ33-EL33,&quot;&quot;)</f><v>-0.5</v></c><c r="LW33" s="38" t="n"><f aca="false">IF(AND(ISNUMBER(KA33),ISNUMBER(EM33)),KA33-EM33,&quot;&quot;)</f><v>-1.3</v></c><c r="LX33" s="38" t="n"><f aca="false">IF(AND(ISNUMBER(KB33),ISNUMBER(EN33)),KB33-EN33,&quot;&quot;)</f><v>-1.7</v></c><c r="LY33" s="38" t="n"><f aca="false">IF(AND(ISNUMBER(KC33),ISNUMBER(EO33)),KC33-EO33,&quot;&quot;)</f><v>-1.3</v></c><c r="LZ33" s="38" t="n"><f aca="false">IF(AND(ISNUMBER(KD33),ISNUMBER(EP33)),KD33-EP33,&quot;&quot;)</f><v>2</v></c><c r="MA33" s="38" t="str"><f aca="false">IF(AND(ISNUMBER(HT33),ISNUMBER(FX33)),HT33-FX33,&quot;&quot;)</f><v></v></c><c r="MB33" s="38" t="str"><f aca="false">IF(AND(ISNUMBER(HU33),ISNUMBER(FY33)),HU33-FY33,&quot;&quot;)</f><v></v></c><c r="MC33" s="38" t="str"><f aca="false">IF(AND(ISNUMBER(HY33),ISNUMBER(GC33)),HY33-GC33,&quot;&quot;)</f><v></v></c><c r="MD33" s="38" t="n"><f aca="false">HZ33-GD33</f><v>6.8</v></c></row><row collapsed="false" customFormat="false" customHeight="true" hidden="false" ht="26.25" outlineLevel="0" r="34"><c r="A34" s="35" t="n"><v>41283</v></c><c r="B34" s="36" t="s"><v>397</v></c><c r="C34" s="36" t="s"><v>347</v></c><c r="D34" s="37" t="s"><v>339</v></c><c r="E34" s="38" t="n"><v>65</v></c><c r="F34" s="39" t="n"><v>17334</v></c><c r="G34" s="38" t="s"><v>340</v></c><c r="H34" s="38" t="s"><v>333</v></c><c r="I34" s="38" t="n"><v>1834776</v></c><c r="K34" s="40"/><c r="L34" s="41"/><c r="M34" s="41"/><c r="N34" s="41"/><c r="O34" s="41"/><c r="P34" s="42" t="n"><v>-0.5</v></c><c r="Q34" s="43" t="n"><v>-0.48</v></c><c r="R34" s="43" t="s"><v>334</v></c><c r="S34" s="44" t="n"><v>41253</v></c><c r="T34" s="45" t="n"><v>-0.5</v></c><c r="U34" s="45" t="n"><v>1</v></c><c r="V34" s="38" t="n"><v>5</v></c><c r="W34" s="38" t="n"><v>50</v></c><c r="X34" s="38" t="n"><v>16</v></c><c r="Y34" s="38" t="n"><v>623</v></c><c r="Z34" s="38" t="n"><v>23.48</v></c><c r="AC34" s="38" t="n"><v>2.19</v></c><c r="AD34" s="38" t="n"><v>44.76</v></c><c r="AE34" s="38" t="n"><v>37</v></c><c r="AF34" s="38" t="n"><v>45.12</v></c><c r="AG34" s="38" t="n"><v>127</v></c><c r="AH34" s="38" t="n"><v>0</v></c><c r="AI34" s="38" t="n"><f aca="false">IF(AND(ISNUMBER(SK),SK&gt;0),1,0)</f><v>0</v></c><c r="AK34" s="39" t="n"><v>41554</v></c><c r="AL34" s="62" t="n"><v>30</v></c><c r="AM34" s="45" t="n"><v>0.25</v></c><c r="AN34" s="45" t="n"><v>1</v></c><c r="AO34" s="38" t="n"><v>180</v></c><c r="AP34" s="38" t="n"><v>25</v></c><c r="AQ34" s="38" t="n"><v>15</v></c><c r="AR34" s="38" t="n"><v>511</v></c><c r="AS34" s="38" t="n"><v>2513</v></c><c r="AT34" s="38" t="n"><v>23.53</v></c><c r="AU34" s="38" t="n"><v>5.15</v></c><c r="AV34" s="38" t="n"><v>44</v></c><c r="AW34" s="38" t="n"><v>175</v></c><c r="AX34" s="38" t="n"><v>44.47</v></c><c r="AY34" s="38" t="n"><v>85</v></c><c r="AZ34" s="38" t="n"><f aca="false">IF(ISNUMBER(AM34),AM34+0.5*AN34,&quot;&quot;)</f><v>0.75</v></c><c r="BA34" s="38" t="n"><f aca="false">IF(ISNUMBER(AZ34),IF(ISNUMBER(Q34),AZ34-Q34,&quot;MISSING&quot;),&quot;&quot;)</f><v>1.23</v></c><c r="BB34" s="38" t="n"><f aca="false">IF(AND(ISNUMBER(AR34),ISNUMBER(Y34)),AR34-Y34,IF(ISNUMBER(AR34),&quot;MISSING&quot;,&quot;&quot;))</f><v>-112</v></c><c r="BC34" s="71" t="n"><v>41753</v></c><c r="BR34" s="38" t="str"><f aca="false">IF(ISNUMBER(BE34),BE34+0.5*BF34,&quot;&quot;)</f><v></v></c><c r="BS34" s="38" t="str"><f aca="false">IF(ISNUMBER(BR34),IF(ISNUMBER($Q34),BR34-$Q34,&quot;MISSING&quot;),&quot;&quot;)</f><v></v></c><c r="BT34" s="38" t="str"><f aca="false">IF(AND(ISNUMBER(BJ34),ISNUMBER($Y34)),BJ34-$Y34,IF(ISNUMBER(BJ34),&quot;MISSING&quot;,&quot;&quot;))</f><v></v></c><c r="BU34" s="38" t="n"><f aca="false">IF(AND(ISBLANK($AM34),ISBLANK($BE34)),0,1)</f><v>1</v></c><c r="BV34" s="38" t="n"><f aca="false">IF(AND(ISNUMBER($AM34),ISNUMBER($BE34)),1,0)</f><v>0</v></c><c r="BW34" s="38" t="str"><f aca="false">IF(BV34,SE_PREOP,&quot;&quot;)</f><v></v></c><c r="BX34" s="38" t="str"><f aca="false">IF(FU_6_AND_12,SE_6,&quot;&quot;)</f><v></v></c><c r="BY34" s="38" t="str"><f aca="false">IF(FU_6_AND_12,SE_12,&quot;&quot;)</f><v></v></c><c r="BZ34" s="49" t="n"><f aca="false">IF(AND(ISNUMBER(BC34),ISNUMBER(BE34)),BC34-A34,IF(ISNUMBER(AK34),AK34-A34,0))</f><v>271</v></c><c r="CA34" s="50" t="n"><f aca="false">IF(BZ34&gt;0,BZ34/30,&quot;&quot;)</f><v>9.03333333333333</v></c><c r="CB34" s="38" t="str"><f aca="false">IF(AND(ISNUMBER(AZ34),ISNUMBER(BR34)),(BR34-AZ34),&quot;&quot;)</f><v></v></c><c r="CC34" s="38" t="n"><f aca="false">IF(AND(ISNUMBER(AX34), ISNUMBER(AD34)), AVERAGE(AX34,AV34)-AVERAGE(AD34,AF34),&quot;&quot;)</f><v>-0.704999999999998</v></c><c r="CD34" s="38" t="str"><f aca="false">IF(AND(ISNUMBER(BN34), ISNUMBER(AD34)), AVERAGE(BN34,BP34)-AVERAGE(AD34,AF34),&quot;&quot;)</f><v></v></c><c r="CE34" s="38" t="n"><f aca="false">IF(ISNUMBER(CD34),CD34,IF(ISNUMBER(CC34),CC34,&quot;&quot;))</f><v>-0.704999999999998</v></c><c r="CF34" s="38" t="n"><f aca="false">IF(AND(ISNUMBER(SPH_PREOP),ISNUMBER(SE_LAST_)),SPH_PREOP+CYL_PREOP/2,&quot;&quot;)</f><v>0</v></c><c r="CG34" s="38" t="n"><f aca="false">IF(ISNUMBER(SE_12),SE_12,IF(ISNUMBER(SE_6),SE_6,&quot;&quot;))</f><v>0.75</v></c><c r="CH34" s="51" t="n"><f aca="false">IF(AND(ISNUMBER(SE_LAST_),ISNUMBER(REF_TARGET)),SE_LAST_-REF_TARGET,&quot;&quot;)</f><v>1.23</v></c><c r="CI34" s="52" t="n"><f aca="false">IF(ISNUMBER(Y34),IF(ISNUMBER(BJ34),BJ34-Y34,IF(ISNUMBER(AR34),AR34-Y34,&quot;&quot;)),&quot;&quot;)</f><v>-112</v></c><c r="CJ34" s="38" t="n"><f aca="false">IF(ISNUMBER(Z34),IF(ISNUMBER(AT34),AT34-Z34,IF(ISNUMBER(BL34),BL34-Z34,&quot;&quot;)),&quot;&quot;)</f><v>0.0500000000000007</v></c><c r="CK34" s="53" t="n"><f aca="false">IF(ISNUMBER(LAST_SE_ERROR),REF_TARGET,&quot;&quot;)</f><v>-0.48</v></c><c r="CL34" s="53" t="n"><f aca="false">IF(AND(OR(ISNUMBER(BH34),ISNUMBER(AP34)),ISNUMBER(W34)),-LOG(20/W34)--LOG(20/IF(ISNUMBER(BH34),BH34,AP34)),&quot;&quot;)</f><v>0.301029995663981</v></c><c r="CM34" s="54" t="n"><f aca="false">IF(ISNUMBER(BF34),BF34,IF(ISNUMBER(AN34),AN34,&quot;&quot;))</f><v>1</v></c><c r="CN34" s="54" t="n"><f aca="false">IF(AND(ISNUMBER(CM34),ISNUMBER(U34)),CM34-U34,&quot;&quot;)</f><v>0</v></c><c r="CO34" s="55" t="n"><f aca="false">IF(ISNUMBER(BCVA_12),BCVA_12,IF(ISNUMBER(BCVA_6),BCVA_6,&quot;&quot;))</f><v>25</v></c><c r="CP34" s="55" t="n"><f aca="false">IF(ISNUMBER(CO34),PREOP_BCVA,&quot;&quot;)</f><v>50</v></c><c r="CQ34" s="56" t="n"><f aca="false">IF(AND(REF_TARGET&lt;=0,REF_TARGET&gt;-1),IF(ISNUMBER(UDVA_12),UDVA_12,IF(ISNUMBER(UDVA_6),UDVA_6,&quot;&quot;)),&quot;&quot;)</f><v>30</v></c><c r="CR34" s="53" t="n"><f aca="false">IF(ISNUMBER(PREOP_PENTACAM_RV),IF(ISNUMBER(SPH_6),IF(ISNUMBER($EQ34),0,1),&quot;&quot;),&quot;&quot;)</f><v>0</v></c><c r="CS34" s="53" t="str"><f aca="false">IF(ISNUMBER(PREOP_PENTACAM_RV),IF(ISNUMBER(SPH_12),IF(ISNUMBER($GM34),0,1),&quot;&quot;),&quot;&quot;)</f><v></v></c><c r="CT34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34" s="0" t="n"><v>7.64</v></c><c r="CV34" s="38" t="n"><v>7.69</v></c><c r="CW34" s="38" t="n"><v>48.6</v></c><c r="CX34" s="38" t="n"><v>0.3</v></c><c r="CY34" s="38" t="n"><v>0.23</v></c><c r="CZ34" s="38" t="n"><v>0.52</v></c><c r="DA34" s="38" t="n"><v>2.95</v></c><c r="DB34" s="38" t="n"><v>3.57</v></c><c r="DC34" s="38" t="n"><v>626</v></c><c r="DD34" s="38" t="n"><v>625</v></c><c r="DE34" s="38" t="n"><v>677</v></c><c r="DF34" s="38" t="n"><v>680</v></c><c r="DG34" s="38" t="n"><v>687</v></c><c r="DH34" s="38" t="n"><v>675</v></c><c r="DI34" s="38" t="n"><v>624</v></c><c r="DJ34" s="38" t="n"><v>-0.29</v></c><c r="DK34" s="38" t="n"><v>0.36</v></c><c r="DL34" s="38" t="n"><v>7.69</v></c><c r="DM34" s="38" t="n"><v>7.65</v></c><c r="DN34" s="38" t="n"><v>7.66</v></c><c r="DO34" s="38" t="n"><v>7.83</v></c><c r="DP34" s="38" t="n"><v>8.21</v></c><c r="DQ34" s="38" t="n"><v>8.53</v></c><c r="DR34" s="38" t="n"><v>0</v></c><c r="DS34" s="38" t="n"><v>1.3</v></c><c r="DT34" s="38" t="n"><v>6.4</v></c><c r="DU34" s="38" t="n"><v>6.5</v></c><c r="DV34" s="38" t="n"><v>6.64</v></c><c r="DW34" s="38" t="n"><v>6.79</v></c><c r="DX34" s="38" t="n"><v>6.93</v></c><c r="DY34" s="38" t="n"><v>7</v></c><c r="DZ34" s="38" t="n"><v>0</v></c><c r="EA34" s="58" t="n"><v>1.3</v></c><c r="EB34" s="59" t="n"><v>43.9</v></c><c r="EC34" s="59" t="n"><v>44.2</v></c><c r="ED34" s="59" t="n"><v>44.1</v></c><c r="EE34" s="59" t="n"><v>48.6</v></c><c r="EF34" s="59" t="n"><v>0.3</v></c><c r="EG34" s="59" t="n"><v>-6.2</v></c><c r="EH34" s="59" t="n"><v>-6.3</v></c><c r="EI34" s="59" t="n"><v>-6.2</v></c><c r="EJ34" s="59" t="n"><v>163.9</v></c><c r="EK34" s="59" t="n"><v>0.1</v></c><c r="EL34" s="59" t="n"><v>4.5</v></c><c r="EM34" s="59" t="n"><v>13</v></c><c r="EN34" s="59" t="n"><v>27.2</v></c><c r="EO34" s="59" t="n"><v>63.3</v></c><c r="EP34" s="60" t="n"><v>10</v></c><c r="EQ34" s="52" t="n"><v>7.75</v></c><c r="ER34" s="38" t="n"><v>7.64</v></c><c r="ES34" s="38" t="n"><v>148</v></c><c r="ET34" s="38" t="n"><v>-0.6</v></c><c r="EU34" s="38" t="n"><v>0.27</v></c><c r="EV34" s="38" t="n"><v>0.5</v></c><c r="EW34" s="38" t="n"><v>4.97</v></c><c r="EX34" s="38" t="n"><v>5.48</v></c><c r="EY34" s="38" t="n"><v>508</v></c><c r="EZ34" s="38" t="n"><v>503</v></c><c r="FA34" s="38" t="n"><v>627</v></c><c r="FB34" s="38" t="n"><v>575</v></c><c r="FC34" s="38" t="n"><v>596</v></c><c r="FD34" s="38" t="n"><v>585</v></c><c r="FE34" s="38" t="n"><v>486</v></c><c r="FF34" s="38" t="n"><v>-0.75</v></c><c r="FG34" s="38" t="n"><v>-1.02</v></c><c r="FH34" s="38" t="n"><v>7.69</v></c><c r="FI34" s="38" t="n"><v>7.7</v></c><c r="FJ34" s="38" t="n"><v>7.71</v></c><c r="FK34" s="38" t="n"><v>7.85</v></c><c r="FL34" s="38" t="n"><v>8.1</v></c><c r="FM34" s="38" t="n"><v>8.3</v></c><c r="FN34" s="38" t="n"><v>0</v></c><c r="FO34" s="38" t="n"><v>1.3</v></c><c r="FP34" s="38" t="n"><v>6.3</v></c><c r="FQ34" s="38" t="n"><v>6.27</v></c><c r="FR34" s="38" t="n"><v>6.41</v></c><c r="FS34" s="38" t="n"><v>6.59</v></c><c r="FT34" s="38" t="n"><v>6.65</v></c><c r="FU34" s="38" t="n"><v>6.88</v></c><c r="FV34" s="38" t="n"><v>0</v></c><c r="FW34" s="58" t="n"><v>1.3</v></c><c r="FX34" s="59" t="n"><v>43.6</v></c><c r="FY34" s="59" t="n"><v>44.2</v></c><c r="FZ34" s="59" t="n"><v>43.9</v></c><c r="GA34" s="59" t="n"><v>148</v></c><c r="GB34" s="59" t="n"><v>0.6</v></c><c r="GC34" s="59" t="n"><v>-6.3</v></c><c r="GD34" s="59" t="n"><v>-6.4</v></c><c r="GE34" s="59" t="n"><v>-6.3</v></c><c r="GF34" s="59" t="n"><v>35.7</v></c><c r="GG34" s="59" t="n"><v>0.1</v></c><c r="GH34" s="59" t="n"><v>3.7</v></c><c r="GI34" s="59" t="n"><v>10.9</v></c><c r="GJ34" s="59" t="n"><v>23.4</v></c><c r="GK34" s="59" t="n"><v>57.6</v></c><c r="GL34" s="61" t="n"><v>16</v></c><c r="II34" s="52" t="n"><f aca="false">IF(ISNUMBER(GM34),GM34,IF(ISNUMBER(EQ34),EQ34,&quot;&quot;))</f><v>7.75</v></c><c r="IJ34" s="38" t="n"><f aca="false">IF(ISNUMBER(GN34),GN34,IF(ISNUMBER(ER34),ER34,&quot;&quot;))</f><v>7.64</v></c><c r="IK34" s="38" t="n"><f aca="false">IF(ISNUMBER(GO34),GO34,IF(ISNUMBER(ES34),ES34,&quot;&quot;))</f><v>148</v></c><c r="IL34" s="38" t="n"><f aca="false">IF(ISNUMBER(GP34),GP34,IF(ISNUMBER(ET34),ET34,&quot;&quot;))</f><v>-0.6</v></c><c r="IM34" s="38" t="n"><f aca="false">IF(ISNUMBER(GQ34),GQ34,IF(ISNUMBER(EU34),EU34,&quot;&quot;))</f><v>0.27</v></c><c r="IN34" s="38" t="n"><f aca="false">IF(ISNUMBER(GR34),GR34,IF(ISNUMBER(EV34),EV34,&quot;&quot;))</f><v>0.5</v></c><c r="IO34" s="38" t="n"><f aca="false">IF(ISNUMBER(GS34),GS34,IF(ISNUMBER(EW34),EW34,&quot;&quot;))</f><v>4.97</v></c><c r="IP34" s="38" t="n"><f aca="false">IF(ISNUMBER(GT34),GT34,IF(ISNUMBER(EX34),EX34,&quot;&quot;))</f><v>5.48</v></c><c r="IQ34" s="38" t="n"><f aca="false">IF(ISNUMBER(GU34),GU34,IF(ISNUMBER(EY34),EY34,&quot;&quot;))</f><v>508</v></c><c r="IR34" s="38" t="n"><f aca="false">IF(ISNUMBER(GV34),GV34,IF(ISNUMBER(EZ34),EZ34,&quot;&quot;))</f><v>503</v></c><c r="IS34" s="38" t="n"><f aca="false">IF(ISNUMBER(GW34),GW34,IF(ISNUMBER(FA34),FA34,&quot;&quot;))</f><v>627</v></c><c r="IT34" s="38" t="n"><f aca="false">IF(ISNUMBER(GX34),GX34,IF(ISNUMBER(FB34),FB34,&quot;&quot;))</f><v>575</v></c><c r="IU34" s="38" t="n"><f aca="false">IF(ISNUMBER(GY34),GY34,IF(ISNUMBER(FC34),FC34,&quot;&quot;))</f><v>596</v></c><c r="IV34" s="38" t="n"><f aca="false">IF(ISNUMBER(GZ34),GZ34,IF(ISNUMBER(FD34),FD34,&quot;&quot;))</f><v>585</v></c><c r="IW34" s="38" t="n"><f aca="false">IF(ISNUMBER(HA34),HA34,IF(ISNUMBER(FE34),FE34,&quot;&quot;))</f><v>486</v></c><c r="IX34" s="38" t="n"><f aca="false">IF(ISNUMBER(HB34),HB34,IF(ISNUMBER(FF34),FF34,&quot;&quot;))</f><v>-0.75</v></c><c r="IY34" s="38" t="n"><f aca="false">IF(ISNUMBER(HC34),HC34,IF(ISNUMBER(FG34),FG34,&quot;&quot;))</f><v>-1.02</v></c><c r="IZ34" s="38" t="n"><f aca="false">IF(ISNUMBER(HD34),HD34,IF(ISNUMBER(FH34),FH34,&quot;&quot;))</f><v>7.69</v></c><c r="JA34" s="38" t="n"><f aca="false">IF(ISNUMBER(HE34),HE34,IF(ISNUMBER(FI34),FI34,&quot;&quot;))</f><v>7.7</v></c><c r="JB34" s="38" t="n"><f aca="false">IF(ISNUMBER(HF34),HF34,IF(ISNUMBER(FJ34),FJ34,&quot;&quot;))</f><v>7.71</v></c><c r="JC34" s="38" t="n"><f aca="false">IF(ISNUMBER(HG34),HG34,IF(ISNUMBER(FK34),FK34,&quot;&quot;))</f><v>7.85</v></c><c r="JD34" s="38" t="n"><f aca="false">IF(ISNUMBER(HH34),HH34,IF(ISNUMBER(FL34),FL34,&quot;&quot;))</f><v>8.1</v></c><c r="JE34" s="38" t="n"><f aca="false">IF(ISNUMBER(HI34),HI34,IF(ISNUMBER(FM34),FM34,&quot;&quot;))</f><v>8.3</v></c><c r="JF34" s="38" t="n"><f aca="false">IF(ISNUMBER(HJ34),HJ34,IF(ISNUMBER(FN34),FN34,&quot;&quot;))</f><v>0</v></c><c r="JG34" s="38" t="n"><f aca="false">IF(ISNUMBER(HK34),HK34,IF(ISNUMBER(FO34),FO34,&quot;&quot;))</f><v>1.3</v></c><c r="JH34" s="38" t="n"><f aca="false">IF(ISNUMBER(HL34),HL34,IF(ISNUMBER(FP34),FP34,&quot;&quot;))</f><v>6.3</v></c><c r="JI34" s="38" t="n"><f aca="false">IF(ISNUMBER(HM34),HM34,IF(ISNUMBER(FQ34),FQ34,&quot;&quot;))</f><v>6.27</v></c><c r="JJ34" s="38" t="n"><f aca="false">IF(ISNUMBER(HN34),HN34,IF(ISNUMBER(FR34),FR34,&quot;&quot;))</f><v>6.41</v></c><c r="JK34" s="38" t="n"><f aca="false">IF(ISNUMBER(HO34),HO34,IF(ISNUMBER(FS34),FS34,&quot;&quot;))</f><v>6.59</v></c><c r="JL34" s="38" t="n"><f aca="false">IF(ISNUMBER(HP34),HP34,IF(ISNUMBER(FT34),FT34,&quot;&quot;))</f><v>6.65</v></c><c r="JM34" s="38" t="n"><f aca="false">IF(ISNUMBER(HQ34),HQ34,IF(ISNUMBER(FU34),FU34,&quot;&quot;))</f><v>6.88</v></c><c r="JN34" s="51" t="n"><f aca="false">IF(ISNUMBER(HR34),HR34,IF(ISNUMBER(FV34),FV34,&quot;&quot;))</f><v>0</v></c><c r="JO34" s="59" t="n"><f aca="false">IF(ISNUMBER(HS34),HS34,IF(ISNUMBER(FW34),FW34,&quot;&quot;))</f><v>1.3</v></c><c r="JP34" s="59" t="n"><f aca="false">IF(ISNUMBER(HT34),HT34,IF(ISNUMBER(FX34),FX34,&quot;&quot;))</f><v>43.6</v></c><c r="JQ34" s="59" t="n"><f aca="false">IF(ISNUMBER(HU34),HU34,IF(ISNUMBER(FY34),FY34,&quot;&quot;))</f><v>44.2</v></c><c r="JR34" s="59" t="n"><f aca="false">IF(ISNUMBER(HV34),HV34,IF(ISNUMBER(FZ34),FZ34,&quot;&quot;))</f><v>43.9</v></c><c r="JS34" s="59" t="n"><f aca="false">IF(ISNUMBER(HW34),HW34,IF(ISNUMBER(GA34),GA34,&quot;&quot;))</f><v>148</v></c><c r="JT34" s="59" t="n"><f aca="false">IF(ISNUMBER(HX34),HX34,IF(ISNUMBER(GB34),GB34,&quot;&quot;))</f><v>0.6</v></c><c r="JU34" s="59" t="n"><f aca="false">IF(ISNUMBER(HY34),HY34,IF(ISNUMBER(GC34),GC34,&quot;&quot;))</f><v>-6.3</v></c><c r="JV34" s="59" t="n"><f aca="false">IF(ISNUMBER(HZ34),HZ34,IF(ISNUMBER(GD34),GD34,&quot;&quot;))</f><v>-6.4</v></c><c r="JW34" s="59" t="n"><f aca="false">IF(ISNUMBER(IA34),IA34,IF(ISNUMBER(GE34),GE34,&quot;&quot;))</f><v>-6.3</v></c><c r="JX34" s="59" t="n"><f aca="false">IF(ISNUMBER(IB34),IB34,IF(ISNUMBER(GF34),GF34,&quot;&quot;))</f><v>35.7</v></c><c r="JY34" s="59" t="n"><f aca="false">IF(ISNUMBER(IC34),IC34,IF(ISNUMBER(GG34),GG34,&quot;&quot;))</f><v>0.1</v></c><c r="JZ34" s="59" t="n"><f aca="false">IF(ISNUMBER(ID34),ID34,IF(ISNUMBER(GH34),GH34,&quot;&quot;))</f><v>3.7</v></c><c r="KA34" s="59" t="n"><f aca="false">IF(ISNUMBER(IE34),IE34,IF(ISNUMBER(GI34),GI34,&quot;&quot;))</f><v>10.9</v></c><c r="KB34" s="59" t="n"><f aca="false">IF(ISNUMBER(IF34),IF34,IF(ISNUMBER(GJ34),GJ34,&quot;&quot;))</f><v>23.4</v></c><c r="KC34" s="59" t="n"><f aca="false">IF(ISNUMBER(IG34),IG34,IF(ISNUMBER(GK34),GK34,&quot;&quot;))</f><v>57.6</v></c><c r="KD34" s="61" t="n"><f aca="false">IF(ISNUMBER(IH34),IH34,IF(ISNUMBER(GL34),GL34,&quot;&quot;))</f><v>16</v></c><c r="KE34" s="52" t="n"><f aca="false">IF(AND(ISNUMBER(II34),ISNUMBER(CU34)),II34-CU34,&quot;&quot;)</f><v>0.11</v></c><c r="KF34" s="38" t="n"><f aca="false">IF(AND(ISNUMBER(IJ34),ISNUMBER(CV34)),IJ34-CV34,&quot;&quot;)</f><v>-0.0500000000000007</v></c><c r="KG34" s="38" t="n"><f aca="false">IF(AND(ISNUMBER(IK34),ISNUMBER(CW34)),IK34-CW34,&quot;&quot;)</f><v>99.4</v></c><c r="KH34" s="38" t="n"><f aca="false">IF(AND(ISNUMBER(IL34),ISNUMBER(CX34)),IL34-CX34,&quot;&quot;)</f><v>-0.9</v></c><c r="KI34" s="38" t="n"><f aca="false">IF(AND(ISNUMBER(IM34),ISNUMBER(CY34)),IM34-CY34,&quot;&quot;)</f><v>0.04</v></c><c r="KJ34" s="38" t="n"><f aca="false">IF(AND(ISNUMBER(IN34),ISNUMBER(CZ34)),IN34-CZ34,&quot;&quot;)</f><v>-0.02</v></c><c r="KK34" s="38" t="n"><f aca="false">IF(AND(ISNUMBER(IO34),ISNUMBER(DA34)),IO34-DA34,&quot;&quot;)</f><v>2.02</v></c><c r="KL34" s="38" t="n"><f aca="false">IF(AND(ISNUMBER(IP34),ISNUMBER(DB34)),IP34-DB34,&quot;&quot;)</f><v>1.91</v></c><c r="KM34" s="38" t="n"><f aca="false">IF(AND(ISNUMBER(IQ34),ISNUMBER(DC34)),IQ34-DC34,&quot;&quot;)</f><v>-118</v></c><c r="KN34" s="38" t="n"><f aca="false">IF(AND(ISNUMBER(IR34),ISNUMBER(DD34)),IR34-DD34,&quot;&quot;)</f><v>-122</v></c><c r="KO34" s="38" t="n"><f aca="false">IF(AND(ISNUMBER(IS34),ISNUMBER(DE34)),IS34-DE34,&quot;&quot;)</f><v>-50</v></c><c r="KP34" s="38" t="n"><f aca="false">IF(AND(ISNUMBER(IT34),ISNUMBER(DF34)),IT34-DF34,&quot;&quot;)</f><v>-105</v></c><c r="KQ34" s="38" t="n"><f aca="false">IF(AND(ISNUMBER(IU34),ISNUMBER(DG34)),IU34-DG34,&quot;&quot;)</f><v>-91</v></c><c r="KR34" s="38" t="n"><f aca="false">IF(AND(ISNUMBER(IV34),ISNUMBER(DH34)),IV34-DH34,&quot;&quot;)</f><v>-90</v></c><c r="KS34" s="38" t="n"><f aca="false">IF(AND(ISNUMBER(IW34),ISNUMBER(DI34)),IW34-DI34,&quot;&quot;)</f><v>-138</v></c><c r="KT34" s="38" t="n"><f aca="false">IF(AND(ISNUMBER(IX34),ISNUMBER(DJ34)),IX34-DJ34,&quot;&quot;)</f><v>-0.46</v></c><c r="KU34" s="38" t="n"><f aca="false">IF(AND(ISNUMBER(IY34),ISNUMBER(DK34)),IY34-DK34,&quot;&quot;)</f><v>-1.38</v></c><c r="KV34" s="38" t="n"><f aca="false">IF(AND(ISNUMBER(IZ34),ISNUMBER(DL34)),IZ34-DL34,&quot;&quot;)</f><v>0</v></c><c r="KW34" s="38" t="n"><f aca="false">IF(AND(ISNUMBER(JA34),ISNUMBER(DM34)),JA34-DM34,&quot;&quot;)</f><v>0.0499999999999998</v></c><c r="KX34" s="38" t="n"><f aca="false">IF(AND(ISNUMBER(JB34),ISNUMBER(DN34)),JB34-DN34,&quot;&quot;)</f><v>0.0499999999999998</v></c><c r="KY34" s="38" t="n"><f aca="false">IF(AND(ISNUMBER(JC34),ISNUMBER(DO34)),JC34-DO34,&quot;&quot;)</f><v>0.0199999999999996</v></c><c r="KZ34" s="38" t="n"><f aca="false">IF(AND(ISNUMBER(JD34),ISNUMBER(DP34)),JD34-DP34,&quot;&quot;)</f><v>-0.110000000000001</v></c><c r="LA34" s="38" t="n"><f aca="false">IF(AND(ISNUMBER(JE34),ISNUMBER(DQ34)),JE34-DQ34,&quot;&quot;)</f><v>-0.229999999999999</v></c><c r="LB34" s="38" t="n"><f aca="false">IF(AND(ISNUMBER(JF34),ISNUMBER(DR34)),JF34-DR34,&quot;&quot;)</f><v>0</v></c><c r="LC34" s="38" t="n"><f aca="false">IF(AND(ISNUMBER(JG34),ISNUMBER(DS34)),JG34-DS34,&quot;&quot;)</f><v>0</v></c><c r="LD34" s="38" t="n"><f aca="false">IF(AND(ISNUMBER(JH34),ISNUMBER(DT34)),JH34-DT34,&quot;&quot;)</f><v>-0.100000000000001</v></c><c r="LE34" s="38" t="n"><f aca="false">IF(AND(ISNUMBER(JI34),ISNUMBER(DU34)),JI34-DU34,&quot;&quot;)</f><v>-0.23</v></c><c r="LF34" s="38" t="n"><f aca="false">IF(AND(ISNUMBER(JJ34),ISNUMBER(DV34)),JJ34-DV34,&quot;&quot;)</f><v>-0.23</v></c><c r="LG34" s="38" t="n"><f aca="false">IF(AND(ISNUMBER(JK34),ISNUMBER(DW34)),JK34-DW34,&quot;&quot;)</f><v>-0.2</v></c><c r="LH34" s="38" t="n"><f aca="false">IF(AND(ISNUMBER(JL34),ISNUMBER(DX34)),JL34-DX34,&quot;&quot;)</f><v>-0.279999999999999</v></c><c r="LI34" s="38" t="n"><f aca="false">IF(AND(ISNUMBER(JM34),ISNUMBER(DY34)),JM34-DY34,&quot;&quot;)</f><v>-0.12</v></c><c r="LJ34" s="38" t="n"><f aca="false">IF(AND(ISNUMBER(JN34),ISNUMBER(DZ34)),JN34-DZ34,&quot;&quot;)</f><v>0</v></c><c r="LK34" s="38" t="n"><f aca="false">IF(AND(ISNUMBER(JO34),ISNUMBER(EA34)),JO34-EA34,&quot;&quot;)</f><v>0</v></c><c r="LL34" s="38" t="n"><f aca="false">IF(AND(ISNUMBER(JP34),ISNUMBER(EB34)),JP34-EB34,&quot;&quot;)</f><v>-0.299999999999997</v></c><c r="LM34" s="38" t="n"><f aca="false">IF(AND(ISNUMBER(JQ34),ISNUMBER(EC34)),JQ34-EC34,&quot;&quot;)</f><v>0</v></c><c r="LN34" s="38" t="n"><f aca="false">IF(AND(ISNUMBER(JR34),ISNUMBER(ED34)),JR34-ED34,&quot;&quot;)</f><v>-0.200000000000003</v></c><c r="LO34" s="38" t="n"><f aca="false">IF(AND(ISNUMBER(JS34),ISNUMBER(EE34)),JS34-EE34,&quot;&quot;)</f><v>99.4</v></c><c r="LP34" s="38" t="n"><f aca="false">IF(AND(ISNUMBER(JT34),ISNUMBER(EF34)),JT34-EF34,&quot;&quot;)</f><v>0.3</v></c><c r="LQ34" s="38" t="n"><f aca="false">IF(AND(ISNUMBER(JU34),ISNUMBER(EG34)),JU34-EG34,&quot;&quot;)</f><v>-0.0999999999999996</v></c><c r="LR34" s="38" t="n"><f aca="false">IF(AND(ISNUMBER(JV34),ISNUMBER(EH34)),JV34-EH34,&quot;&quot;)</f><v>-0.100000000000001</v></c><c r="LS34" s="38" t="n"><f aca="false">IF(AND(ISNUMBER(JW34),ISNUMBER(EI34)),JW34-EI34,&quot;&quot;)</f><v>-0.0999999999999996</v></c><c r="LT34" s="38" t="n"><f aca="false">IF(AND(ISNUMBER(JX34),ISNUMBER(EJ34)),JX34-EJ34,&quot;&quot;)</f><v>-128.2</v></c><c r="LU34" s="38" t="n"><f aca="false">IF(AND(ISNUMBER(JY34),ISNUMBER(EK34)),JY34-EK34,&quot;&quot;)</f><v>0</v></c><c r="LV34" s="38" t="n"><f aca="false">IF(AND(ISNUMBER(JZ34),ISNUMBER(EL34)),JZ34-EL34,&quot;&quot;)</f><v>-0.8</v></c><c r="LW34" s="38" t="n"><f aca="false">IF(AND(ISNUMBER(KA34),ISNUMBER(EM34)),KA34-EM34,&quot;&quot;)</f><v>-2.1</v></c><c r="LX34" s="38" t="n"><f aca="false">IF(AND(ISNUMBER(KB34),ISNUMBER(EN34)),KB34-EN34,&quot;&quot;)</f><v>-3.8</v></c><c r="LY34" s="38" t="n"><f aca="false">IF(AND(ISNUMBER(KC34),ISNUMBER(EO34)),KC34-EO34,&quot;&quot;)</f><v>-5.7</v></c><c r="LZ34" s="38" t="n"><f aca="false">IF(AND(ISNUMBER(KD34),ISNUMBER(EP34)),KD34-EP34,&quot;&quot;)</f><v>6</v></c><c r="MA34" s="38" t="str"><f aca="false">IF(AND(ISNUMBER(HT34),ISNUMBER(FX34)),HT34-FX34,&quot;&quot;)</f><v></v></c><c r="MB34" s="38" t="str"><f aca="false">IF(AND(ISNUMBER(HU34),ISNUMBER(FY34)),HU34-FY34,&quot;&quot;)</f><v></v></c><c r="MC34" s="38" t="str"><f aca="false">IF(AND(ISNUMBER(HY34),ISNUMBER(GC34)),HY34-GC34,&quot;&quot;)</f><v></v></c><c r="MD34" s="38" t="n"><f aca="false">HZ34-GD34</f><v>6.4</v></c></row><row collapsed="false" customFormat="false" customHeight="true" hidden="false" ht="26.25" outlineLevel="0" r="35"><c r="A35" s="35" t="n"><v>41353</v></c><c r="B35" s="36" t="s"><v>398</v></c><c r="C35" s="36" t="s"><v>399</v></c><c r="D35" s="37" t="s"><v>339</v></c><c r="E35" s="38" t="n"><v>59</v></c><c r="F35" s="39" t="n"><v>19513</v></c><c r="G35" s="38" t="s"><v>340</v></c><c r="H35" s="38" t="s"><v>358</v></c><c r="I35" s="38" t="n"><v>1836535</v></c><c r="K35" s="86"/><c r="L35" s="87"/><c r="M35" s="87"/><c r="N35" s="87"/><c r="O35" s="87"/><c r="P35" s="42" t="n"><v>-0.5</v></c><c r="Q35" s="43" t="n"><v>-0.52</v></c><c r="R35" s="43" t="s"><v>334</v></c><c r="S35" s="44" t="n"><v>41347</v></c><c r="T35" s="45" t="n"><v>1</v></c><c r="U35" s="45" t="n"><v>1</v></c><c r="V35" s="38" t="n"><v>5</v></c><c r="W35" s="38" t="n"><v>30</v></c><c r="X35" s="38" t="n"><v>12</v></c><c r="Y35" s="38" t="n"><v>663</v></c><c r="Z35" s="38" t="n"><v>24.65</v></c><c r="AA35" s="38" t="n"><v>12.8</v></c><c r="AB35" s="38" t="n"><v>4.28</v></c><c r="AC35" s="38" t="n"><v>2.21</v></c><c r="AD35" s="38" t="n"><v>43.38</v></c><c r="AE35" s="38" t="n"><v>139</v></c><c r="AF35" s="38" t="n"><v>43.77</v></c><c r="AG35" s="38" t="n"><v>49</v></c><c r="AH35" s="38" t="n"><v>0</v></c><c r="AI35" s="38" t="n"><f aca="false">IF(AND(ISNUMBER(SK),SK&gt;0),1,0)</f><v>0</v></c><c r="AK35" s="46" t="n"><v>41555</v></c><c r="AL35" s="47"/><c r="AM35" s="45" t="n"><v>1.25</v></c><c r="AN35" s="45" t="n"><v>1.25</v></c><c r="AO35" s="38" t="n"><v>10</v></c><c r="AP35" s="38" t="n"><v>20</v></c><c r="AQ35" s="38" t="n"><v>13</v></c><c r="AR35" s="38" t="n"><v>562</v></c><c r="AS35" s="38" t="n"><v>2370</v></c><c r="AT35" s="38" t="n"><v>24.75</v></c><c r="AU35" s="38" t="n"><v>4.63</v></c><c r="AV35" s="38" t="n"><v>41.36</v></c><c r="AW35" s="38" t="n"><v>107</v></c><c r="AX35" s="38" t="n"><v>42.13</v></c><c r="AY35" s="38" t="n"><v>17</v></c><c r="AZ35" s="38" t="n"><f aca="false">IF(ISNUMBER(AM35),AM35+0.5*AN35,&quot;&quot;)</f><v>1.875</v></c><c r="BA35" s="38" t="n"><f aca="false">IF(ISNUMBER(AZ35),IF(ISNUMBER(Q35),AZ35-Q35,&quot;MISSING&quot;),&quot;&quot;)</f><v>2.395</v></c><c r="BB35" s="38" t="n"><f aca="false">IF(AND(ISNUMBER(AR35),ISNUMBER(Y35)),AR35-Y35,IF(ISNUMBER(AR35),&quot;MISSING&quot;,&quot;&quot;))</f><v>-101</v></c><c r="BC35" s="63" t="n"><v>41752</v></c><c r="BD35" s="64"/><c r="BR35" s="38" t="str"><f aca="false">IF(ISNUMBER(BE35),BE35+0.5*BF35,&quot;&quot;)</f><v></v></c><c r="BS35" s="38" t="str"><f aca="false">IF(ISNUMBER(BR35),IF(ISNUMBER($Q35),BR35-$Q35,&quot;MISSING&quot;),&quot;&quot;)</f><v></v></c><c r="BT35" s="38" t="str"><f aca="false">IF(AND(ISNUMBER(BJ35),ISNUMBER($Y35)),BJ35-$Y35,IF(ISNUMBER(BJ35),&quot;MISSING&quot;,&quot;&quot;))</f><v></v></c><c r="BU35" s="38" t="n"><f aca="false">IF(AND(ISBLANK($AM35),ISBLANK($BE35)),0,1)</f><v>1</v></c><c r="BV35" s="38" t="n"><f aca="false">IF(AND(ISNUMBER($AM35),ISNUMBER($BE35)),1,0)</f><v>0</v></c><c r="BW35" s="38" t="str"><f aca="false">IF(BV35,SE_PREOP,&quot;&quot;)</f><v></v></c><c r="BX35" s="38" t="str"><f aca="false">IF(FU_6_AND_12,SE_6,&quot;&quot;)</f><v></v></c><c r="BY35" s="38" t="str"><f aca="false">IF(FU_6_AND_12,SE_12,&quot;&quot;)</f><v></v></c><c r="BZ35" s="49" t="n"><f aca="false">IF(AND(ISNUMBER(BC35),ISNUMBER(BE35)),BC35-A35,IF(ISNUMBER(AK35),AK35-A35,0))</f><v>202</v></c><c r="CA35" s="50" t="n"><f aca="false">IF(BZ35&gt;0,BZ35/30,&quot;&quot;)</f><v>6.73333333333333</v></c><c r="CB35" s="38" t="str"><f aca="false">IF(AND(ISNUMBER(AZ35),ISNUMBER(BR35)),(BR35-AZ35),&quot;&quot;)</f><v></v></c><c r="CC35" s="38" t="n"><f aca="false">IF(AND(ISNUMBER(AX35), ISNUMBER(AD35)), AVERAGE(AX35,AV35)-AVERAGE(AD35,AF35),&quot;&quot;)</f><v>-1.83</v></c><c r="CD35" s="38" t="str"><f aca="false">IF(AND(ISNUMBER(BN35), ISNUMBER(AD35)), AVERAGE(BN35,BP35)-AVERAGE(AD35,AF35),&quot;&quot;)</f><v></v></c><c r="CE35" s="38" t="n"><f aca="false">IF(ISNUMBER(CD35),CD35,IF(ISNUMBER(CC35),CC35,&quot;&quot;))</f><v>-1.83</v></c><c r="CF35" s="38" t="n"><f aca="false">IF(AND(ISNUMBER(SPH_PREOP),ISNUMBER(SE_LAST_)),SPH_PREOP+CYL_PREOP/2,&quot;&quot;)</f><v>1.5</v></c><c r="CG35" s="38" t="n"><f aca="false">IF(ISNUMBER(SE_12),SE_12,IF(ISNUMBER(SE_6),SE_6,&quot;&quot;))</f><v>1.875</v></c><c r="CH35" s="51" t="n"><f aca="false">IF(AND(ISNUMBER(SE_LAST_),ISNUMBER(REF_TARGET)),SE_LAST_-REF_TARGET,&quot;&quot;)</f><v>2.395</v></c><c r="CI35" s="52" t="n"><f aca="false">IF(ISNUMBER(Y35),IF(ISNUMBER(BJ35),BJ35-Y35,IF(ISNUMBER(AR35),AR35-Y35,&quot;&quot;)),&quot;&quot;)</f><v>-101</v></c><c r="CJ35" s="38" t="n"><f aca="false">IF(ISNUMBER(Z35),IF(ISNUMBER(AT35),AT35-Z35,IF(ISNUMBER(BL35),BL35-Z35,&quot;&quot;)),&quot;&quot;)</f><v>0.100000000000001</v></c><c r="CK35" s="53" t="n"><f aca="false">IF(ISNUMBER(LAST_SE_ERROR),REF_TARGET,&quot;&quot;)</f><v>-0.52</v></c><c r="CL35" s="53" t="n"><f aca="false">IF(AND(OR(ISNUMBER(BH35),ISNUMBER(AP35)),ISNUMBER(W35)),-LOG(20/W35)--LOG(20/IF(ISNUMBER(BH35),BH35,AP35)),&quot;&quot;)</f><v>0.176091259055681</v></c><c r="CM35" s="54" t="n"><f aca="false">IF(ISNUMBER(BF35),BF35,IF(ISNUMBER(AN35),AN35,&quot;&quot;))</f><v>1.25</v></c><c r="CN35" s="54" t="n"><f aca="false">IF(AND(ISNUMBER(CM35),ISNUMBER(U35)),CM35-U35,&quot;&quot;)</f><v>0.25</v></c><c r="CO35" s="55" t="n"><f aca="false">IF(ISNUMBER(BCVA_12),BCVA_12,IF(ISNUMBER(BCVA_6),BCVA_6,&quot;&quot;))</f><v>20</v></c><c r="CP35" s="55" t="n"><f aca="false">IF(ISNUMBER(CO35),PREOP_BCVA,&quot;&quot;)</f><v>30</v></c><c r="CQ35" s="56" t="n"><f aca="false">IF(AND(REF_TARGET&lt;=0,REF_TARGET&gt;-1),IF(ISNUMBER(UDVA_12),UDVA_12,IF(ISNUMBER(UDVA_6),UDVA_6,&quot;&quot;)),&quot;&quot;)</f><v>0</v></c><c r="CR35" s="53" t="n"><f aca="false">IF(ISNUMBER(PREOP_PENTACAM_RV),IF(ISNUMBER(SPH_6),IF(ISNUMBER($EQ35),0,1),&quot;&quot;),&quot;&quot;)</f><v>0</v></c><c r="CS35" s="53" t="str"><f aca="false">IF(ISNUMBER(PREOP_PENTACAM_RV),IF(ISNUMBER(SPH_12),IF(ISNUMBER($GM35),0,1),&quot;&quot;),&quot;&quot;)</f><v></v></c><c r="CT35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35" s="0" t="n"><v>7.87</v></c><c r="CV35" s="38" t="n"><v>7.99</v></c><c r="CW35" s="38" t="n"><v>109.1</v></c><c r="CX35" s="38" t="n"><v>0.7</v></c><c r="CY35" s="38" t="n"><v>0.13</v></c><c r="CZ35" s="38" t="n"><v>0.42</v></c><c r="DA35" s="38" t="n"><v>3.18</v></c><c r="DB35" s="38" t="n"><v>3.86</v></c><c r="DC35" s="38" t="n"><v>681</v></c><c r="DD35" s="38" t="n"><v>683</v></c><c r="DE35" s="38" t="n"><v>668</v></c><c r="DF35" s="38" t="n"><v>700</v></c><c r="DG35" s="38" t="n"><v>665</v></c><c r="DH35" s="38" t="n"><v>669</v></c><c r="DI35" s="38" t="n"><v>638</v></c><c r="DJ35" s="38" t="n"><v>-0.98</v></c><c r="DK35" s="38" t="n"><v>1.82</v></c><c r="DL35" s="38" t="n"><v>7.95</v></c><c r="DM35" s="38" t="n"><v>7.91</v></c><c r="DN35" s="38" t="n"><v>7.9</v></c><c r="DO35" s="38" t="n"><v>8</v></c><c r="DP35" s="38" t="n"><v>8.39</v></c><c r="DQ35" s="38" t="n"><v>8.75</v></c><c r="DR35" s="38" t="n"><v>0</v></c><c r="DS35" s="38" t="n"><v>0.2</v></c><c r="DT35" s="38" t="n"><v>8.11</v></c><c r="DU35" s="38" t="n"><v>7.3</v></c><c r="DV35" s="38" t="n"><v>6.82</v></c><c r="DW35" s="38" t="n"><v>6.83</v></c><c r="DX35" s="38" t="n"><v>7.18</v></c><c r="DY35" s="38" t="n"><v>7.35</v></c><c r="DZ35" s="38" t="n"><v>0</v></c><c r="EA35" s="58" t="n"><v>0.2</v></c><c r="EB35" s="59" t="n"><v>42.2</v></c><c r="EC35" s="59" t="n"><v>42.9</v></c><c r="ED35" s="59" t="n"><v>42.6</v></c><c r="EE35" s="59" t="n"><v>109.1</v></c><c r="EF35" s="59" t="n"><v>0.7</v></c><c r="EG35" s="59" t="n"><v>-5</v></c><c r="EH35" s="59" t="n"><v>-5.2</v></c><c r="EI35" s="59" t="n"><v>-5.1</v></c><c r="EJ35" s="59" t="n"><v>147.7</v></c><c r="EK35" s="59" t="n"><v>0.2</v></c><c r="EL35" s="59" t="n"><v>4.8</v></c><c r="EM35" s="59" t="n"><v>13.4</v></c><c r="EN35" s="59" t="n"><v>27.4</v></c><c r="EO35" s="59" t="n"><v>63.5</v></c><c r="EP35" s="60" t="n"><v>11</v></c><c r="EQ35" s="52" t="n"><v>8.02</v></c><c r="ER35" s="38" t="n"><v>8.18</v></c><c r="ES35" s="38" t="n"><v>117.4</v></c><c r="ET35" s="38" t="n"><v>0.8</v></c><c r="EU35" s="38" t="n"><v>-0.03</v></c><c r="EV35" s="38" t="n"><v>0.07</v></c><c r="EW35" s="38" t="n"><v>4.83</v></c><c r="EX35" s="38" t="n"><v>5.36</v></c><c r="EY35" s="38" t="n"><v>531</v></c><c r="EZ35" s="38" t="n"><v>530</v></c><c r="FA35" s="38" t="n"><v>648</v></c><c r="FB35" s="38" t="n"><v>628</v></c><c r="FC35" s="38" t="n"><v>623</v></c><c r="FD35" s="38" t="n"><v>616</v></c><c r="FE35" s="38" t="n"><v>528</v></c><c r="FF35" s="38" t="n"><v>-0.55</v></c><c r="FG35" s="38" t="n"><v>-0.35</v></c><c r="FH35" s="38" t="n"><v>8.13</v></c><c r="FI35" s="38" t="n"><v>8.05</v></c><c r="FJ35" s="38" t="n"><v>7.98</v></c><c r="FK35" s="38" t="n"><v>8.02</v></c><c r="FL35" s="38" t="n"><v>8.27</v></c><c r="FM35" s="38" t="n"><v>8.54</v></c><c r="FN35" s="38" t="n"><v>0</v></c><c r="FO35" s="38" t="n"><v>1.4</v></c><c r="FP35" s="38" t="n"><v>6.51</v></c><c r="FQ35" s="38" t="n"><v>6.4</v></c><c r="FR35" s="38" t="n"><v>6.48</v></c><c r="FS35" s="38" t="n"><v>6.72</v></c><c r="FT35" s="38" t="n"><v>6.94</v></c><c r="FU35" s="38" t="n"><v>7.32</v></c><c r="FV35" s="38" t="n"><v>0</v></c><c r="FW35" s="58" t="n"><v>1.4</v></c><c r="FX35" s="59" t="n"><v>41.2</v></c><c r="FY35" s="59" t="n"><v>42.1</v></c><c r="FZ35" s="59" t="n"><v>41.7</v></c><c r="GA35" s="59" t="n"><v>117.4</v></c><c r="GB35" s="59" t="n"><v>0.8</v></c><c r="GC35" s="59" t="n"><v>-6.1</v></c><c r="GD35" s="59" t="n"><v>-6.3</v></c><c r="GE35" s="59" t="n"><v>-6.2</v></c><c r="GF35" s="59" t="n"><v>23.1</v></c><c r="GG35" s="59" t="n"><v>0.2</v></c><c r="GH35" s="59" t="n"><v>3.9</v></c><c r="GI35" s="59" t="n"><v>11.4</v></c><c r="GJ35" s="59" t="n"><v>24.6</v></c><c r="GK35" s="59" t="n"><v>60.2</v></c><c r="GL35" s="61" t="n"><v>17</v></c><c r="II35" s="52" t="n"><f aca="false">IF(ISNUMBER(GM35),GM35,IF(ISNUMBER(EQ35),EQ35,&quot;&quot;))</f><v>8.02</v></c><c r="IJ35" s="38" t="n"><f aca="false">IF(ISNUMBER(GN35),GN35,IF(ISNUMBER(ER35),ER35,&quot;&quot;))</f><v>8.18</v></c><c r="IK35" s="38" t="n"><f aca="false">IF(ISNUMBER(GO35),GO35,IF(ISNUMBER(ES35),ES35,&quot;&quot;))</f><v>117.4</v></c><c r="IL35" s="38" t="n"><f aca="false">IF(ISNUMBER(GP35),GP35,IF(ISNUMBER(ET35),ET35,&quot;&quot;))</f><v>0.8</v></c><c r="IM35" s="38" t="n"><f aca="false">IF(ISNUMBER(GQ35),GQ35,IF(ISNUMBER(EU35),EU35,&quot;&quot;))</f><v>-0.03</v></c><c r="IN35" s="38" t="n"><f aca="false">IF(ISNUMBER(GR35),GR35,IF(ISNUMBER(EV35),EV35,&quot;&quot;))</f><v>0.07</v></c><c r="IO35" s="38" t="n"><f aca="false">IF(ISNUMBER(GS35),GS35,IF(ISNUMBER(EW35),EW35,&quot;&quot;))</f><v>4.83</v></c><c r="IP35" s="38" t="n"><f aca="false">IF(ISNUMBER(GT35),GT35,IF(ISNUMBER(EX35),EX35,&quot;&quot;))</f><v>5.36</v></c><c r="IQ35" s="38" t="n"><f aca="false">IF(ISNUMBER(GU35),GU35,IF(ISNUMBER(EY35),EY35,&quot;&quot;))</f><v>531</v></c><c r="IR35" s="38" t="n"><f aca="false">IF(ISNUMBER(GV35),GV35,IF(ISNUMBER(EZ35),EZ35,&quot;&quot;))</f><v>530</v></c><c r="IS35" s="38" t="n"><f aca="false">IF(ISNUMBER(GW35),GW35,IF(ISNUMBER(FA35),FA35,&quot;&quot;))</f><v>648</v></c><c r="IT35" s="38" t="n"><f aca="false">IF(ISNUMBER(GX35),GX35,IF(ISNUMBER(FB35),FB35,&quot;&quot;))</f><v>628</v></c><c r="IU35" s="38" t="n"><f aca="false">IF(ISNUMBER(GY35),GY35,IF(ISNUMBER(FC35),FC35,&quot;&quot;))</f><v>623</v></c><c r="IV35" s="38" t="n"><f aca="false">IF(ISNUMBER(GZ35),GZ35,IF(ISNUMBER(FD35),FD35,&quot;&quot;))</f><v>616</v></c><c r="IW35" s="38" t="n"><f aca="false">IF(ISNUMBER(HA35),HA35,IF(ISNUMBER(FE35),FE35,&quot;&quot;))</f><v>528</v></c><c r="IX35" s="38" t="n"><f aca="false">IF(ISNUMBER(HB35),HB35,IF(ISNUMBER(FF35),FF35,&quot;&quot;))</f><v>-0.55</v></c><c r="IY35" s="38" t="n"><f aca="false">IF(ISNUMBER(HC35),HC35,IF(ISNUMBER(FG35),FG35,&quot;&quot;))</f><v>-0.35</v></c><c r="IZ35" s="38" t="n"><f aca="false">IF(ISNUMBER(HD35),HD35,IF(ISNUMBER(FH35),FH35,&quot;&quot;))</f><v>8.13</v></c><c r="JA35" s="38" t="n"><f aca="false">IF(ISNUMBER(HE35),HE35,IF(ISNUMBER(FI35),FI35,&quot;&quot;))</f><v>8.05</v></c><c r="JB35" s="38" t="n"><f aca="false">IF(ISNUMBER(HF35),HF35,IF(ISNUMBER(FJ35),FJ35,&quot;&quot;))</f><v>7.98</v></c><c r="JC35" s="38" t="n"><f aca="false">IF(ISNUMBER(HG35),HG35,IF(ISNUMBER(FK35),FK35,&quot;&quot;))</f><v>8.02</v></c><c r="JD35" s="38" t="n"><f aca="false">IF(ISNUMBER(HH35),HH35,IF(ISNUMBER(FL35),FL35,&quot;&quot;))</f><v>8.27</v></c><c r="JE35" s="38" t="n"><f aca="false">IF(ISNUMBER(HI35),HI35,IF(ISNUMBER(FM35),FM35,&quot;&quot;))</f><v>8.54</v></c><c r="JF35" s="38" t="n"><f aca="false">IF(ISNUMBER(HJ35),HJ35,IF(ISNUMBER(FN35),FN35,&quot;&quot;))</f><v>0</v></c><c r="JG35" s="38" t="n"><f aca="false">IF(ISNUMBER(HK35),HK35,IF(ISNUMBER(FO35),FO35,&quot;&quot;))</f><v>1.4</v></c><c r="JH35" s="38" t="n"><f aca="false">IF(ISNUMBER(HL35),HL35,IF(ISNUMBER(FP35),FP35,&quot;&quot;))</f><v>6.51</v></c><c r="JI35" s="38" t="n"><f aca="false">IF(ISNUMBER(HM35),HM35,IF(ISNUMBER(FQ35),FQ35,&quot;&quot;))</f><v>6.4</v></c><c r="JJ35" s="38" t="n"><f aca="false">IF(ISNUMBER(HN35),HN35,IF(ISNUMBER(FR35),FR35,&quot;&quot;))</f><v>6.48</v></c><c r="JK35" s="38" t="n"><f aca="false">IF(ISNUMBER(HO35),HO35,IF(ISNUMBER(FS35),FS35,&quot;&quot;))</f><v>6.72</v></c><c r="JL35" s="38" t="n"><f aca="false">IF(ISNUMBER(HP35),HP35,IF(ISNUMBER(FT35),FT35,&quot;&quot;))</f><v>6.94</v></c><c r="JM35" s="38" t="n"><f aca="false">IF(ISNUMBER(HQ35),HQ35,IF(ISNUMBER(FU35),FU35,&quot;&quot;))</f><v>7.32</v></c><c r="JN35" s="51" t="n"><f aca="false">IF(ISNUMBER(HR35),HR35,IF(ISNUMBER(FV35),FV35,&quot;&quot;))</f><v>0</v></c><c r="JO35" s="59" t="n"><f aca="false">IF(ISNUMBER(HS35),HS35,IF(ISNUMBER(FW35),FW35,&quot;&quot;))</f><v>1.4</v></c><c r="JP35" s="59" t="n"><f aca="false">IF(ISNUMBER(HT35),HT35,IF(ISNUMBER(FX35),FX35,&quot;&quot;))</f><v>41.2</v></c><c r="JQ35" s="59" t="n"><f aca="false">IF(ISNUMBER(HU35),HU35,IF(ISNUMBER(FY35),FY35,&quot;&quot;))</f><v>42.1</v></c><c r="JR35" s="59" t="n"><f aca="false">IF(ISNUMBER(HV35),HV35,IF(ISNUMBER(FZ35),FZ35,&quot;&quot;))</f><v>41.7</v></c><c r="JS35" s="59" t="n"><f aca="false">IF(ISNUMBER(HW35),HW35,IF(ISNUMBER(GA35),GA35,&quot;&quot;))</f><v>117.4</v></c><c r="JT35" s="59" t="n"><f aca="false">IF(ISNUMBER(HX35),HX35,IF(ISNUMBER(GB35),GB35,&quot;&quot;))</f><v>0.8</v></c><c r="JU35" s="59" t="n"><f aca="false">IF(ISNUMBER(HY35),HY35,IF(ISNUMBER(GC35),GC35,&quot;&quot;))</f><v>-6.1</v></c><c r="JV35" s="59" t="n"><f aca="false">IF(ISNUMBER(HZ35),HZ35,IF(ISNUMBER(GD35),GD35,&quot;&quot;))</f><v>-6.3</v></c><c r="JW35" s="59" t="n"><f aca="false">IF(ISNUMBER(IA35),IA35,IF(ISNUMBER(GE35),GE35,&quot;&quot;))</f><v>-6.2</v></c><c r="JX35" s="59" t="n"><f aca="false">IF(ISNUMBER(IB35),IB35,IF(ISNUMBER(GF35),GF35,&quot;&quot;))</f><v>23.1</v></c><c r="JY35" s="59" t="n"><f aca="false">IF(ISNUMBER(IC35),IC35,IF(ISNUMBER(GG35),GG35,&quot;&quot;))</f><v>0.2</v></c><c r="JZ35" s="59" t="n"><f aca="false">IF(ISNUMBER(ID35),ID35,IF(ISNUMBER(GH35),GH35,&quot;&quot;))</f><v>3.9</v></c><c r="KA35" s="59" t="n"><f aca="false">IF(ISNUMBER(IE35),IE35,IF(ISNUMBER(GI35),GI35,&quot;&quot;))</f><v>11.4</v></c><c r="KB35" s="59" t="n"><f aca="false">IF(ISNUMBER(IF35),IF35,IF(ISNUMBER(GJ35),GJ35,&quot;&quot;))</f><v>24.6</v></c><c r="KC35" s="59" t="n"><f aca="false">IF(ISNUMBER(IG35),IG35,IF(ISNUMBER(GK35),GK35,&quot;&quot;))</f><v>60.2</v></c><c r="KD35" s="61" t="n"><f aca="false">IF(ISNUMBER(IH35),IH35,IF(ISNUMBER(GL35),GL35,&quot;&quot;))</f><v>17</v></c><c r="KE35" s="52" t="n"><f aca="false">IF(AND(ISNUMBER(II35),ISNUMBER(CU35)),II35-CU35,&quot;&quot;)</f><v>0.149999999999999</v></c><c r="KF35" s="38" t="n"><f aca="false">IF(AND(ISNUMBER(IJ35),ISNUMBER(CV35)),IJ35-CV35,&quot;&quot;)</f><v>0.19</v></c><c r="KG35" s="38" t="n"><f aca="false">IF(AND(ISNUMBER(IK35),ISNUMBER(CW35)),IK35-CW35,&quot;&quot;)</f><v>8.30000000000001</v></c><c r="KH35" s="38" t="n"><f aca="false">IF(AND(ISNUMBER(IL35),ISNUMBER(CX35)),IL35-CX35,&quot;&quot;)</f><v>0.1</v></c><c r="KI35" s="38" t="n"><f aca="false">IF(AND(ISNUMBER(IM35),ISNUMBER(CY35)),IM35-CY35,&quot;&quot;)</f><v>-0.16</v></c><c r="KJ35" s="38" t="n"><f aca="false">IF(AND(ISNUMBER(IN35),ISNUMBER(CZ35)),IN35-CZ35,&quot;&quot;)</f><v>-0.35</v></c><c r="KK35" s="38" t="n"><f aca="false">IF(AND(ISNUMBER(IO35),ISNUMBER(DA35)),IO35-DA35,&quot;&quot;)</f><v>1.65</v></c><c r="KL35" s="38" t="n"><f aca="false">IF(AND(ISNUMBER(IP35),ISNUMBER(DB35)),IP35-DB35,&quot;&quot;)</f><v>1.5</v></c><c r="KM35" s="38" t="n"><f aca="false">IF(AND(ISNUMBER(IQ35),ISNUMBER(DC35)),IQ35-DC35,&quot;&quot;)</f><v>-150</v></c><c r="KN35" s="38" t="n"><f aca="false">IF(AND(ISNUMBER(IR35),ISNUMBER(DD35)),IR35-DD35,&quot;&quot;)</f><v>-153</v></c><c r="KO35" s="38" t="n"><f aca="false">IF(AND(ISNUMBER(IS35),ISNUMBER(DE35)),IS35-DE35,&quot;&quot;)</f><v>-20</v></c><c r="KP35" s="38" t="n"><f aca="false">IF(AND(ISNUMBER(IT35),ISNUMBER(DF35)),IT35-DF35,&quot;&quot;)</f><v>-72</v></c><c r="KQ35" s="38" t="n"><f aca="false">IF(AND(ISNUMBER(IU35),ISNUMBER(DG35)),IU35-DG35,&quot;&quot;)</f><v>-42</v></c><c r="KR35" s="38" t="n"><f aca="false">IF(AND(ISNUMBER(IV35),ISNUMBER(DH35)),IV35-DH35,&quot;&quot;)</f><v>-53</v></c><c r="KS35" s="38" t="n"><f aca="false">IF(AND(ISNUMBER(IW35),ISNUMBER(DI35)),IW35-DI35,&quot;&quot;)</f><v>-110</v></c><c r="KT35" s="38" t="n"><f aca="false">IF(AND(ISNUMBER(IX35),ISNUMBER(DJ35)),IX35-DJ35,&quot;&quot;)</f><v>0.43</v></c><c r="KU35" s="38" t="n"><f aca="false">IF(AND(ISNUMBER(IY35),ISNUMBER(DK35)),IY35-DK35,&quot;&quot;)</f><v>-2.17</v></c><c r="KV35" s="38" t="n"><f aca="false">IF(AND(ISNUMBER(IZ35),ISNUMBER(DL35)),IZ35-DL35,&quot;&quot;)</f><v>0.180000000000001</v></c><c r="KW35" s="38" t="n"><f aca="false">IF(AND(ISNUMBER(JA35),ISNUMBER(DM35)),JA35-DM35,&quot;&quot;)</f><v>0.140000000000001</v></c><c r="KX35" s="38" t="n"><f aca="false">IF(AND(ISNUMBER(JB35),ISNUMBER(DN35)),JB35-DN35,&quot;&quot;)</f><v>0.0800000000000001</v></c><c r="KY35" s="38" t="n"><f aca="false">IF(AND(ISNUMBER(JC35),ISNUMBER(DO35)),JC35-DO35,&quot;&quot;)</f><v>0.0199999999999996</v></c><c r="KZ35" s="38" t="n"><f aca="false">IF(AND(ISNUMBER(JD35),ISNUMBER(DP35)),JD35-DP35,&quot;&quot;)</f><v>-0.120000000000001</v></c><c r="LA35" s="38" t="n"><f aca="false">IF(AND(ISNUMBER(JE35),ISNUMBER(DQ35)),JE35-DQ35,&quot;&quot;)</f><v>-0.210000000000001</v></c><c r="LB35" s="38" t="n"><f aca="false">IF(AND(ISNUMBER(JF35),ISNUMBER(DR35)),JF35-DR35,&quot;&quot;)</f><v>0</v></c><c r="LC35" s="38" t="n"><f aca="false">IF(AND(ISNUMBER(JG35),ISNUMBER(DS35)),JG35-DS35,&quot;&quot;)</f><v>1.2</v></c><c r="LD35" s="38" t="n"><f aca="false">IF(AND(ISNUMBER(JH35),ISNUMBER(DT35)),JH35-DT35,&quot;&quot;)</f><v>-1.6</v></c><c r="LE35" s="38" t="n"><f aca="false">IF(AND(ISNUMBER(JI35),ISNUMBER(DU35)),JI35-DU35,&quot;&quot;)</f><v>-0.9</v></c><c r="LF35" s="38" t="n"><f aca="false">IF(AND(ISNUMBER(JJ35),ISNUMBER(DV35)),JJ35-DV35,&quot;&quot;)</f><v>-0.34</v></c><c r="LG35" s="38" t="n"><f aca="false">IF(AND(ISNUMBER(JK35),ISNUMBER(DW35)),JK35-DW35,&quot;&quot;)</f><v>-0.11</v></c><c r="LH35" s="38" t="n"><f aca="false">IF(AND(ISNUMBER(JL35),ISNUMBER(DX35)),JL35-DX35,&quot;&quot;)</f><v>-0.239999999999999</v></c><c r="LI35" s="38" t="n"><f aca="false">IF(AND(ISNUMBER(JM35),ISNUMBER(DY35)),JM35-DY35,&quot;&quot;)</f><v>-0.0299999999999994</v></c><c r="LJ35" s="38" t="n"><f aca="false">IF(AND(ISNUMBER(JN35),ISNUMBER(DZ35)),JN35-DZ35,&quot;&quot;)</f><v>0</v></c><c r="LK35" s="38" t="n"><f aca="false">IF(AND(ISNUMBER(JO35),ISNUMBER(EA35)),JO35-EA35,&quot;&quot;)</f><v>1.2</v></c><c r="LL35" s="38" t="n"><f aca="false">IF(AND(ISNUMBER(JP35),ISNUMBER(EB35)),JP35-EB35,&quot;&quot;)</f><v>-1</v></c><c r="LM35" s="38" t="n"><f aca="false">IF(AND(ISNUMBER(JQ35),ISNUMBER(EC35)),JQ35-EC35,&quot;&quot;)</f><v>-0.799999999999997</v></c><c r="LN35" s="38" t="n"><f aca="false">IF(AND(ISNUMBER(JR35),ISNUMBER(ED35)),JR35-ED35,&quot;&quot;)</f><v>-0.899999999999999</v></c><c r="LO35" s="38" t="n"><f aca="false">IF(AND(ISNUMBER(JS35),ISNUMBER(EE35)),JS35-EE35,&quot;&quot;)</f><v>8.30000000000001</v></c><c r="LP35" s="38" t="n"><f aca="false">IF(AND(ISNUMBER(JT35),ISNUMBER(EF35)),JT35-EF35,&quot;&quot;)</f><v>0.1</v></c><c r="LQ35" s="38" t="n"><f aca="false">IF(AND(ISNUMBER(JU35),ISNUMBER(EG35)),JU35-EG35,&quot;&quot;)</f><v>-1.1</v></c><c r="LR35" s="38" t="n"><f aca="false">IF(AND(ISNUMBER(JV35),ISNUMBER(EH35)),JV35-EH35,&quot;&quot;)</f><v>-1.1</v></c><c r="LS35" s="38" t="n"><f aca="false">IF(AND(ISNUMBER(JW35),ISNUMBER(EI35)),JW35-EI35,&quot;&quot;)</f><v>-1.1</v></c><c r="LT35" s="38" t="n"><f aca="false">IF(AND(ISNUMBER(JX35),ISNUMBER(EJ35)),JX35-EJ35,&quot;&quot;)</f><v>-124.6</v></c><c r="LU35" s="38" t="n"><f aca="false">IF(AND(ISNUMBER(JY35),ISNUMBER(EK35)),JY35-EK35,&quot;&quot;)</f><v>0</v></c><c r="LV35" s="38" t="n"><f aca="false">IF(AND(ISNUMBER(JZ35),ISNUMBER(EL35)),JZ35-EL35,&quot;&quot;)</f><v>-0.9</v></c><c r="LW35" s="38" t="n"><f aca="false">IF(AND(ISNUMBER(KA35),ISNUMBER(EM35)),KA35-EM35,&quot;&quot;)</f><v>-2</v></c><c r="LX35" s="38" t="n"><f aca="false">IF(AND(ISNUMBER(KB35),ISNUMBER(EN35)),KB35-EN35,&quot;&quot;)</f><v>-2.8</v></c><c r="LY35" s="38" t="n"><f aca="false">IF(AND(ISNUMBER(KC35),ISNUMBER(EO35)),KC35-EO35,&quot;&quot;)</f><v>-3.3</v></c><c r="LZ35" s="38" t="n"><f aca="false">IF(AND(ISNUMBER(KD35),ISNUMBER(EP35)),KD35-EP35,&quot;&quot;)</f><v>6</v></c><c r="MA35" s="38" t="str"><f aca="false">IF(AND(ISNUMBER(HT35),ISNUMBER(FX35)),HT35-FX35,&quot;&quot;)</f><v></v></c><c r="MB35" s="38" t="str"><f aca="false">IF(AND(ISNUMBER(HU35),ISNUMBER(FY35)),HU35-FY35,&quot;&quot;)</f><v></v></c><c r="MC35" s="38" t="str"><f aca="false">IF(AND(ISNUMBER(HY35),ISNUMBER(GC35)),HY35-GC35,&quot;&quot;)</f><v></v></c><c r="MD35" s="38" t="n"><f aca="false">HZ35-GD35</f><v>6.3</v></c></row><row collapsed="false" customFormat="false" customHeight="true" hidden="false" ht="26.25" outlineLevel="0" r="36"><c r="A36" s="35" t="n"><v>41311</v></c><c r="B36" s="36" t="s"><v>400</v></c><c r="C36" s="36" t="s"><v>401</v></c><c r="D36" s="37" t="s"><v>339</v></c><c r="E36" s="38" t="n"><v>65</v></c><c r="F36" s="39" t="n"><v>17562</v></c><c r="G36" s="38" t="s"><v>340</v></c><c r="H36" s="38" t="s"><v>333</v></c><c r="I36" s="38" t="n"><v>1835959</v></c><c r="J36" s="38" t="s"><v>364</v></c><c r="P36" s="38" t="n"><v>-0.5</v></c><c r="Q36" s="38" t="n"><v>-0.6</v></c><c r="R36" s="38" t="s"><v>334</v></c><c r="S36" s="44" t="n"><v>41253</v></c><c r="T36" s="45" t="n"><v>3</v></c><c r="U36" s="45" t="n"><v>1</v></c><c r="V36" s="38" t="n"><v>10</v></c><c r="W36" s="38" t="n"><v>25</v></c><c r="X36" s="38" t="n"><v>13</v></c><c r="Y36" s="38" t="n"><v>646</v></c><c r="Z36" s="38" t="n"><v>23.27</v></c><c r="AC36" s="38" t="n"><v>2.15</v></c><c r="AD36" s="38" t="n"><v>43.55</v></c><c r="AE36" s="38" t="n"><v>156</v></c><c r="AF36" s="38" t="n"><v>44.06</v></c><c r="AG36" s="38" t="n"><v>66</v></c><c r="AH36" s="38" t="n"><v>1</v></c><c r="AI36" s="38" t="n"><f aca="false">IF(AND(ISNUMBER(SK),SK&gt;0),1,0)</f><v>1</v></c><c r="AJ36" s="34"/><c r="AK36" s="46" t="n"><v>41438</v></c><c r="AL36" s="47" t="n"><v>200</v></c><c r="AM36" s="45" t="n"><v>-3.25</v></c><c r="AN36" s="45" t="n"><v>1.25</v></c><c r="AO36" s="38" t="n"><v>172</v></c><c r="AP36" s="38" t="n"><v>20</v></c><c r="AQ36" s="38" t="n"><v>16</v></c><c r="AZ36" s="38" t="n"><f aca="false">IF(ISNUMBER(AM36),AM36+0.5*AN36,&quot;&quot;)</f><v>-2.625</v></c><c r="BA36" s="38" t="n"><f aca="false">IF(ISNUMBER(AZ36),IF(ISNUMBER(Q36),AZ36-Q36,&quot;MISSING&quot;),&quot;&quot;)</f><v>-2.025</v></c><c r="BB36" s="38" t="str"><f aca="false">IF(AND(ISNUMBER(AR36),ISNUMBER(Y36)),AR36-Y36,IF(ISNUMBER(AR36),&quot;MISSING&quot;,&quot;&quot;))</f><v></v></c><c r="BC36" s="39" t="n"><v>41610</v></c><c r="BE36" s="45" t="n"><v>-3</v></c><c r="BF36" s="45" t="n"><v>1.5</v></c><c r="BG36" s="38" t="n"><v>2</v></c><c r="BH36" s="38" t="n"><v>20</v></c><c r="BI36" s="38" t="n"><v>22</v></c><c r="BL36" s="38" t="n"><v>23.36</v></c><c r="BM36" s="38" t="n"><v>3.32</v></c><c r="BN36" s="38" t="n"><v>43.38</v></c><c r="BO36" s="38" t="n"><v>119</v></c><c r="BP36" s="38" t="n"><v>43.83</v></c><c r="BQ36" s="38" t="n"><v>29</v></c><c r="BR36" s="38" t="n"><f aca="false">IF(ISNUMBER(BE36),BE36+0.5*BF36,&quot;&quot;)</f><v>-2.25</v></c><c r="BS36" s="38" t="n"><f aca="false">IF(ISNUMBER(BR36),IF(ISNUMBER($Q36),BR36-$Q36,&quot;MISSING&quot;),&quot;&quot;)</f><v>-1.65</v></c><c r="BT36" s="38" t="str"><f aca="false">IF(AND(ISNUMBER(BJ36),ISNUMBER($Y36)),BJ36-$Y36,IF(ISNUMBER(BJ36),&quot;MISSING&quot;,&quot;&quot;))</f><v></v></c><c r="BU36" s="38" t="n"><f aca="false">IF(AND(ISBLANK($AM36),ISBLANK($BE36)),0,1)</f><v>1</v></c><c r="BV36" s="38" t="n"><f aca="false">IF(AND(ISNUMBER($AM36),ISNUMBER($BE36)),1,0)</f><v>1</v></c><c r="BW36" s="38" t="n"><f aca="false">IF(BV36,SE_PREOP,&quot;&quot;)</f><v>3.5</v></c><c r="BX36" s="38" t="n"><f aca="false">IF(FU_6_AND_12,SE_6,&quot;&quot;)</f><v>-2.625</v></c><c r="BY36" s="38" t="n"><f aca="false">IF(FU_6_AND_12,SE_12,&quot;&quot;)</f><v>-2.25</v></c><c r="BZ36" s="49" t="n"><f aca="false">IF(AND(ISNUMBER(BC36),ISNUMBER(BE36)),BC36-A36,IF(ISNUMBER(AK36),AK36-A36,0))</f><v>299</v></c><c r="CA36" s="50" t="n"><f aca="false">IF(BZ36&gt;0,BZ36/30,&quot;&quot;)</f><v>9.96666666666667</v></c><c r="CB36" s="38" t="n"><f aca="false">IF(AND(ISNUMBER(AZ36),ISNUMBER(BR36)),(BR36-AZ36),&quot;&quot;)</f><v>0.375</v></c><c r="CC36" s="38" t="str"><f aca="false">IF(AND(ISNUMBER(AX36), ISNUMBER(AD36)), AVERAGE(AX36,AV36)-AVERAGE(AD36,AF36),&quot;&quot;)</f><v></v></c><c r="CD36" s="38" t="n"><f aca="false">IF(AND(ISNUMBER(BN36), ISNUMBER(AD36)), AVERAGE(BN36,BP36)-AVERAGE(AD36,AF36),&quot;&quot;)</f><v>-0.199999999999996</v></c><c r="CE36" s="38" t="n"><f aca="false">IF(ISNUMBER(CD36),CD36,IF(ISNUMBER(CC36),CC36,&quot;&quot;))</f><v>-0.199999999999996</v></c><c r="CF36" s="38" t="n"><f aca="false">IF(AND(ISNUMBER(SPH_PREOP),ISNUMBER(SE_LAST_)),SPH_PREOP+CYL_PREOP/2,&quot;&quot;)</f><v>3.5</v></c><c r="CG36" s="38" t="n"><f aca="false">IF(ISNUMBER(SE_12),SE_12,IF(ISNUMBER(SE_6),SE_6,&quot;&quot;))</f><v>-2.25</v></c><c r="CH36" s="51" t="n"><f aca="false">IF(AND(ISNUMBER(SE_LAST_),ISNUMBER(REF_TARGET)),SE_LAST_-REF_TARGET,&quot;&quot;)</f><v>-1.65</v></c><c r="CI36" s="52" t="str"><f aca="false">IF(ISNUMBER(Y36),IF(ISNUMBER(BJ36),BJ36-Y36,IF(ISNUMBER(AR36),AR36-Y36,&quot;&quot;)),&quot;&quot;)</f><v></v></c><c r="CJ36" s="38" t="n"><f aca="false">IF(ISNUMBER(Z36),IF(ISNUMBER(AT36),AT36-Z36,IF(ISNUMBER(BL36),BL36-Z36,&quot;&quot;)),&quot;&quot;)</f><v>0.0899999999999999</v></c><c r="CK36" s="53" t="n"><f aca="false">IF(ISNUMBER(LAST_SE_ERROR),REF_TARGET,&quot;&quot;)</f><v>-0.6</v></c><c r="CL36" s="53" t="n"><f aca="false">IF(AND(OR(ISNUMBER(BH36),ISNUMBER(AP36)),ISNUMBER(W36)),-LOG(20/W36)--LOG(20/IF(ISNUMBER(BH36),BH36,AP36)),&quot;&quot;)</f><v>0.0969100130080564</v></c><c r="CM36" s="54" t="n"><f aca="false">IF(ISNUMBER(BF36),BF36,IF(ISNUMBER(AN36),AN36,&quot;&quot;))</f><v>1.5</v></c><c r="CN36" s="54" t="n"><f aca="false">IF(AND(ISNUMBER(CM36),ISNUMBER(U36)),CM36-U36,&quot;&quot;)</f><v>0.5</v></c><c r="CO36" s="55" t="n"><f aca="false">IF(ISNUMBER(BCVA_12),BCVA_12,IF(ISNUMBER(BCVA_6),BCVA_6,&quot;&quot;))</f><v>20</v></c><c r="CP36" s="55" t="n"><f aca="false">IF(ISNUMBER(CO36),PREOP_BCVA,&quot;&quot;)</f><v>25</v></c><c r="CQ36" s="56" t="n"><f aca="false">IF(AND(REF_TARGET&lt;=0,REF_TARGET&gt;-1),IF(ISNUMBER(UDVA_12),UDVA_12,IF(ISNUMBER(UDVA_6),UDVA_6,&quot;&quot;)),&quot;&quot;)</f><v>200</v></c><c r="CR36" s="53" t="n"><f aca="false">IF(ISNUMBER(PREOP_PENTACAM_RV),IF(ISNUMBER(SPH_6),IF(ISNUMBER($EQ36),0,1),&quot;&quot;),&quot;&quot;)</f><v>0</v></c><c r="CS36" s="53" t="n"><f aca="false">IF(ISNUMBER(PREOP_PENTACAM_RV),IF(ISNUMBER(SPH_12),IF(ISNUMBER($GM36),0,1),&quot;&quot;),&quot;&quot;)</f><v>0</v></c><c r="CT36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36" s="0" t="n"><v>7.89</v></c><c r="CV36" s="38" t="n"><v>7.79</v></c><c r="CW36" s="38" t="n"><v>145.7</v></c><c r="CX36" s="38" t="n"><v>-0.5</v></c><c r="CY36" s="38" t="n"><v>-0.09</v></c><c r="CZ36" s="38" t="n"><v>0.36</v></c><c r="DA36" s="38" t="n"><v>2.79</v></c><c r="DB36" s="38" t="n"><v>3.4</v></c><c r="DC36" s="38" t="n"><v>611</v></c><c r="DD36" s="38" t="n"><v>610</v></c><c r="DE36" s="38" t="n"><v>736</v></c><c r="DF36" s="38" t="n"><v>666</v></c><c r="DG36" s="38" t="n"><v>720</v></c><c r="DH36" s="38" t="n"><v>672</v></c><c r="DI36" s="38" t="n"><v>606</v></c><c r="DJ36" s="38" t="n"><v>-0.74</v></c><c r="DK36" s="38" t="n"><v>-0.22</v></c><c r="DL36" s="38" t="n"><v>7.86</v></c><c r="DM36" s="38" t="n"><v>7.8</v></c><c r="DN36" s="38" t="n"><v>7.77</v></c><c r="DO36" s="38" t="n"><v>7.87</v></c><c r="DP36" s="38" t="n"><v>8.16</v></c><c r="DQ36" s="38" t="n"><v>8.37</v></c><c r="DR36" s="38" t="n"><v>8.41</v></c><c r="DS36" s="38" t="n"><v>1.4</v></c><c r="DT36" s="38" t="n"><v>6.35</v></c><c r="DU36" s="38" t="n"><v>6.28</v></c><c r="DV36" s="38" t="n"><v>6.34</v></c><c r="DW36" s="38" t="n"><v>6.59</v></c><c r="DX36" s="38" t="n"><v>6.88</v></c><c r="DY36" s="38" t="n"><v>7.03</v></c><c r="DZ36" s="38" t="n"><v>0</v></c><c r="EA36" s="58" t="n"><v>1.4</v></c><c r="EB36" s="59" t="n"><v>42.8</v></c><c r="EC36" s="59" t="n"><v>43.3</v></c><c r="ED36" s="59" t="n"><v>43.1</v></c><c r="EE36" s="59" t="n"><v>145.7</v></c><c r="EF36" s="59" t="n"><v>0.5</v></c><c r="EG36" s="59" t="n"><v>-6.3</v></c><c r="EH36" s="59" t="n"><v>-6.4</v></c><c r="EI36" s="59" t="n"><v>-6.4</v></c><c r="EJ36" s="59" t="n"><v>173.1</v></c><c r="EK36" s="59" t="n"><v>0.2</v></c><c r="EL36" s="59" t="n"><v>4.4</v></c><c r="EM36" s="59" t="n"><v>12.9</v></c><c r="EN36" s="59" t="n"><v>27.6</v></c><c r="EO36" s="59" t="n"><v>66.7</v></c><c r="EP36" s="60" t="n"><v>8</v></c><c r="EQ36" s="52" t="n"><v>7.77</v></c><c r="ER36" s="38" t="n"><v>7.7</v></c><c r="ES36" s="38" t="n"><v>144.3</v></c><c r="ET36" s="38" t="n"><v>-0.4</v></c><c r="EU36" s="38" t="n"><v>0.59</v></c><c r="EV36" s="38" t="n"><v>0.59</v></c><c r="EW36" s="38" t="n"><v>4.2</v></c><c r="EX36" s="38" t="n"><v>4.79</v></c><c r="EY36" s="38" t="n"><v>590</v></c><c r="EZ36" s="38" t="n"><v>590</v></c><c r="FA36" s="38" t="n"><v>740</v></c><c r="FB36" s="38" t="n"><v>660</v></c><c r="FC36" s="38" t="n"><v>718</v></c><c r="FD36" s="38" t="n"><v>642</v></c><c r="FE36" s="38" t="n"><v>584</v></c><c r="FF36" s="38" t="n"><v>-0.96</v></c><c r="FG36" s="38" t="n"><v>-0.34</v></c><c r="FH36" s="38" t="n"><v>7.75</v></c><c r="FI36" s="38" t="n"><v>7.72</v></c><c r="FJ36" s="38" t="n"><v>7.81</v></c><c r="FK36" s="38" t="n"><v>8</v></c><c r="FL36" s="38" t="n"><v>8.17</v></c><c r="FM36" s="38" t="n"><v>8.24</v></c><c r="FN36" s="38" t="n"><v>0</v></c><c r="FO36" s="38" t="n"><v>1.5</v></c><c r="FP36" s="38" t="n"><v>6.17</v></c><c r="FQ36" s="38" t="n"><v>6.14</v></c><c r="FR36" s="38" t="n"><v>6.22</v></c><c r="FS36" s="38" t="n"><v>6.43</v></c><c r="FT36" s="38" t="n"><v>6.53</v></c><c r="FU36" s="38" t="n"><v>0</v></c><c r="FV36" s="38" t="n"><v>0</v></c><c r="FW36" s="58" t="n"><v>1.5</v></c><c r="FX36" s="59" t="n"><v>43.4</v></c><c r="FY36" s="59" t="n"><v>43.9</v></c><c r="FZ36" s="59" t="n"><v>43.6</v></c><c r="GA36" s="59" t="n"><v>144.3</v></c><c r="GB36" s="59" t="n"><v>0.4</v></c><c r="GC36" s="59" t="n"><v>-6.4</v></c><c r="GD36" s="59" t="n"><v>-6.7</v></c><c r="GE36" s="59" t="n"><v>-6.5</v></c><c r="GF36" s="59" t="n"><v>171.6</v></c><c r="GG36" s="59" t="n"><v>0.3</v></c><c r="GH36" s="59" t="n"><v>4.3</v></c><c r="GI36" s="59" t="n"><v>12.6</v></c><c r="GJ36" s="59" t="n"><v>27.2</v></c><c r="GK36" s="59" t="n"><v>67.9</v></c><c r="GL36" s="61" t="n"><v>21</v></c><c r="GM36" s="52" t="n"><v>7.76</v></c><c r="GN36" s="38" t="n"><v>7.85</v></c><c r="GO36" s="38" t="n"><v>125.2</v></c><c r="GP36" s="38" t="n"><v>0.5</v></c><c r="GQ36" s="38" t="n"><v>0.46</v></c><c r="GR36" s="38" t="n"><v>0.59</v></c><c r="GS36" s="38" t="n"><v>4.27</v></c><c r="GT36" s="38" t="n"><v>4.84</v></c><c r="GU36" s="38" t="n"><v>575</v></c><c r="GV36" s="38" t="n"><v>574</v></c><c r="GW36" s="38" t="n"><v>734</v></c><c r="GX36" s="38" t="n"><v>674</v></c><c r="GY36" s="38" t="n"><v>712</v></c><c r="GZ36" s="38" t="n"><v>627</v></c><c r="HA36" s="38" t="n"><v>566</v></c><c r="HB36" s="38" t="n"><v>-0.92</v></c><c r="HC36" s="38" t="n"><v>-0.18</v></c><c r="HD36" s="38" t="n"><v>7.81</v></c><c r="HE36" s="38" t="n"><v>7.8</v></c><c r="HF36" s="38" t="n"><v>7.81</v></c><c r="HG36" s="38" t="n"><v>7.96</v></c><c r="HH36" s="38" t="n"><v>8.1</v></c><c r="HI36" s="38" t="n"><v>0</v></c><c r="HJ36" s="38" t="n"><v>0</v></c><c r="HK36" s="38" t="n"><v>1.6</v></c><c r="HL36" s="38" t="n"><v>6.11</v></c><c r="HM36" s="38" t="n"><v>6.12</v></c><c r="HN36" s="38" t="n"><v>6.29</v></c><c r="HO36" s="38" t="n"><v>6.45</v></c><c r="HP36" s="38" t="n"><v>6.36</v></c><c r="HQ36" s="38" t="n"><v>0</v></c><c r="HR36" s="38" t="n"><v>0</v></c><c r="HS36" s="51" t="n"><v>1.6</v></c><c r="HT36" s="59" t="n"><v>43</v></c><c r="HU36" s="59" t="n"><v>43.5</v></c><c r="HV36" s="59" t="n"><v>43.2</v></c><c r="HW36" s="59" t="n"><v>125.2</v></c><c r="HX36" s="59" t="n"><v>0.5</v></c><c r="HY36" s="59" t="n"><v>-6.4</v></c><c r="HZ36" s="59" t="n"><v>-6.8</v></c><c r="IA36" s="59" t="n"><v>-6.6</v></c><c r="IB36" s="59" t="n"><v>179.3</v></c><c r="IC36" s="59" t="n"><v>0.4</v></c><c r="ID36" s="59" t="n"><v>4.2</v></c><c r="IE36" s="59" t="n"><v>12.4</v></c><c r="IF36" s="59" t="n"><v>26.8</v></c><c r="IG36" s="59" t="n"><v>66</v></c><c r="IH36" s="61" t="n"><v>12</v></c><c r="II36" s="52" t="n"><f aca="false">IF(ISNUMBER(GM36),GM36,IF(ISNUMBER(EQ36),EQ36,&quot;&quot;))</f><v>7.76</v></c><c r="IJ36" s="38" t="n"><f aca="false">IF(ISNUMBER(GN36),GN36,IF(ISNUMBER(ER36),ER36,&quot;&quot;))</f><v>7.85</v></c><c r="IK36" s="38" t="n"><f aca="false">IF(ISNUMBER(GO36),GO36,IF(ISNUMBER(ES36),ES36,&quot;&quot;))</f><v>125.2</v></c><c r="IL36" s="38" t="n"><f aca="false">IF(ISNUMBER(GP36),GP36,IF(ISNUMBER(ET36),ET36,&quot;&quot;))</f><v>0.5</v></c><c r="IM36" s="38" t="n"><f aca="false">IF(ISNUMBER(GQ36),GQ36,IF(ISNUMBER(EU36),EU36,&quot;&quot;))</f><v>0.46</v></c><c r="IN36" s="38" t="n"><f aca="false">IF(ISNUMBER(GR36),GR36,IF(ISNUMBER(EV36),EV36,&quot;&quot;))</f><v>0.59</v></c><c r="IO36" s="38" t="n"><f aca="false">IF(ISNUMBER(GS36),GS36,IF(ISNUMBER(EW36),EW36,&quot;&quot;))</f><v>4.27</v></c><c r="IP36" s="38" t="n"><f aca="false">IF(ISNUMBER(GT36),GT36,IF(ISNUMBER(EX36),EX36,&quot;&quot;))</f><v>4.84</v></c><c r="IQ36" s="38" t="n"><f aca="false">IF(ISNUMBER(GU36),GU36,IF(ISNUMBER(EY36),EY36,&quot;&quot;))</f><v>575</v></c><c r="IR36" s="38" t="n"><f aca="false">IF(ISNUMBER(GV36),GV36,IF(ISNUMBER(EZ36),EZ36,&quot;&quot;))</f><v>574</v></c><c r="IS36" s="38" t="n"><f aca="false">IF(ISNUMBER(GW36),GW36,IF(ISNUMBER(FA36),FA36,&quot;&quot;))</f><v>734</v></c><c r="IT36" s="38" t="n"><f aca="false">IF(ISNUMBER(GX36),GX36,IF(ISNUMBER(FB36),FB36,&quot;&quot;))</f><v>674</v></c><c r="IU36" s="38" t="n"><f aca="false">IF(ISNUMBER(GY36),GY36,IF(ISNUMBER(FC36),FC36,&quot;&quot;))</f><v>712</v></c><c r="IV36" s="38" t="n"><f aca="false">IF(ISNUMBER(GZ36),GZ36,IF(ISNUMBER(FD36),FD36,&quot;&quot;))</f><v>627</v></c><c r="IW36" s="38" t="n"><f aca="false">IF(ISNUMBER(HA36),HA36,IF(ISNUMBER(FE36),FE36,&quot;&quot;))</f><v>566</v></c><c r="IX36" s="38" t="n"><f aca="false">IF(ISNUMBER(HB36),HB36,IF(ISNUMBER(FF36),FF36,&quot;&quot;))</f><v>-0.92</v></c><c r="IY36" s="38" t="n"><f aca="false">IF(ISNUMBER(HC36),HC36,IF(ISNUMBER(FG36),FG36,&quot;&quot;))</f><v>-0.18</v></c><c r="IZ36" s="38" t="n"><f aca="false">IF(ISNUMBER(HD36),HD36,IF(ISNUMBER(FH36),FH36,&quot;&quot;))</f><v>7.81</v></c><c r="JA36" s="38" t="n"><f aca="false">IF(ISNUMBER(HE36),HE36,IF(ISNUMBER(FI36),FI36,&quot;&quot;))</f><v>7.8</v></c><c r="JB36" s="38" t="n"><f aca="false">IF(ISNUMBER(HF36),HF36,IF(ISNUMBER(FJ36),FJ36,&quot;&quot;))</f><v>7.81</v></c><c r="JC36" s="38" t="n"><f aca="false">IF(ISNUMBER(HG36),HG36,IF(ISNUMBER(FK36),FK36,&quot;&quot;))</f><v>7.96</v></c><c r="JD36" s="38" t="n"><f aca="false">IF(ISNUMBER(HH36),HH36,IF(ISNUMBER(FL36),FL36,&quot;&quot;))</f><v>8.1</v></c><c r="JE36" s="38" t="n"><f aca="false">IF(ISNUMBER(HI36),HI36,IF(ISNUMBER(FM36),FM36,&quot;&quot;))</f><v>0</v></c><c r="JF36" s="38" t="n"><f aca="false">IF(ISNUMBER(HJ36),HJ36,IF(ISNUMBER(FN36),FN36,&quot;&quot;))</f><v>0</v></c><c r="JG36" s="38" t="n"><f aca="false">IF(ISNUMBER(HK36),HK36,IF(ISNUMBER(FO36),FO36,&quot;&quot;))</f><v>1.6</v></c><c r="JH36" s="38" t="n"><f aca="false">IF(ISNUMBER(HL36),HL36,IF(ISNUMBER(FP36),FP36,&quot;&quot;))</f><v>6.11</v></c><c r="JI36" s="38" t="n"><f aca="false">IF(ISNUMBER(HM36),HM36,IF(ISNUMBER(FQ36),FQ36,&quot;&quot;))</f><v>6.12</v></c><c r="JJ36" s="38" t="n"><f aca="false">IF(ISNUMBER(HN36),HN36,IF(ISNUMBER(FR36),FR36,&quot;&quot;))</f><v>6.29</v></c><c r="JK36" s="38" t="n"><f aca="false">IF(ISNUMBER(HO36),HO36,IF(ISNUMBER(FS36),FS36,&quot;&quot;))</f><v>6.45</v></c><c r="JL36" s="38" t="n"><f aca="false">IF(ISNUMBER(HP36),HP36,IF(ISNUMBER(FT36),FT36,&quot;&quot;))</f><v>6.36</v></c><c r="JM36" s="38" t="n"><f aca="false">IF(ISNUMBER(HQ36),HQ36,IF(ISNUMBER(FU36),FU36,&quot;&quot;))</f><v>0</v></c><c r="JN36" s="51" t="n"><f aca="false">IF(ISNUMBER(HR36),HR36,IF(ISNUMBER(FV36),FV36,&quot;&quot;))</f><v>0</v></c><c r="JO36" s="59" t="n"><f aca="false">IF(ISNUMBER(HS36),HS36,IF(ISNUMBER(FW36),FW36,&quot;&quot;))</f><v>1.6</v></c><c r="JP36" s="59" t="n"><f aca="false">IF(ISNUMBER(HT36),HT36,IF(ISNUMBER(FX36),FX36,&quot;&quot;))</f><v>43</v></c><c r="JQ36" s="59" t="n"><f aca="false">IF(ISNUMBER(HU36),HU36,IF(ISNUMBER(FY36),FY36,&quot;&quot;))</f><v>43.5</v></c><c r="JR36" s="59" t="n"><f aca="false">IF(ISNUMBER(HV36),HV36,IF(ISNUMBER(FZ36),FZ36,&quot;&quot;))</f><v>43.2</v></c><c r="JS36" s="59" t="n"><f aca="false">IF(ISNUMBER(HW36),HW36,IF(ISNUMBER(GA36),GA36,&quot;&quot;))</f><v>125.2</v></c><c r="JT36" s="59" t="n"><f aca="false">IF(ISNUMBER(HX36),HX36,IF(ISNUMBER(GB36),GB36,&quot;&quot;))</f><v>0.5</v></c><c r="JU36" s="59" t="n"><f aca="false">IF(ISNUMBER(HY36),HY36,IF(ISNUMBER(GC36),GC36,&quot;&quot;))</f><v>-6.4</v></c><c r="JV36" s="59" t="n"><f aca="false">IF(ISNUMBER(HZ36),HZ36,IF(ISNUMBER(GD36),GD36,&quot;&quot;))</f><v>-6.8</v></c><c r="JW36" s="59" t="n"><f aca="false">IF(ISNUMBER(IA36),IA36,IF(ISNUMBER(GE36),GE36,&quot;&quot;))</f><v>-6.6</v></c><c r="JX36" s="59" t="n"><f aca="false">IF(ISNUMBER(IB36),IB36,IF(ISNUMBER(GF36),GF36,&quot;&quot;))</f><v>179.3</v></c><c r="JY36" s="59" t="n"><f aca="false">IF(ISNUMBER(IC36),IC36,IF(ISNUMBER(GG36),GG36,&quot;&quot;))</f><v>0.4</v></c><c r="JZ36" s="59" t="n"><f aca="false">IF(ISNUMBER(ID36),ID36,IF(ISNUMBER(GH36),GH36,&quot;&quot;))</f><v>4.2</v></c><c r="KA36" s="59" t="n"><f aca="false">IF(ISNUMBER(IE36),IE36,IF(ISNUMBER(GI36),GI36,&quot;&quot;))</f><v>12.4</v></c><c r="KB36" s="59" t="n"><f aca="false">IF(ISNUMBER(IF36),IF36,IF(ISNUMBER(GJ36),GJ36,&quot;&quot;))</f><v>26.8</v></c><c r="KC36" s="59" t="n"><f aca="false">IF(ISNUMBER(IG36),IG36,IF(ISNUMBER(GK36),GK36,&quot;&quot;))</f><v>66</v></c><c r="KD36" s="61" t="n"><f aca="false">IF(ISNUMBER(IH36),IH36,IF(ISNUMBER(GL36),GL36,&quot;&quot;))</f><v>12</v></c><c r="KE36" s="52" t="n"><f aca="false">IF(AND(ISNUMBER(II36),ISNUMBER(CU36)),II36-CU36,&quot;&quot;)</f><v>-0.13</v></c><c r="KF36" s="38" t="n"><f aca="false">IF(AND(ISNUMBER(IJ36),ISNUMBER(CV36)),IJ36-CV36,&quot;&quot;)</f><v>0.0599999999999996</v></c><c r="KG36" s="38" t="n"><f aca="false">IF(AND(ISNUMBER(IK36),ISNUMBER(CW36)),IK36-CW36,&quot;&quot;)</f><v>-20.5</v></c><c r="KH36" s="38" t="n"><f aca="false">IF(AND(ISNUMBER(IL36),ISNUMBER(CX36)),IL36-CX36,&quot;&quot;)</f><v>1</v></c><c r="KI36" s="38" t="n"><f aca="false">IF(AND(ISNUMBER(IM36),ISNUMBER(CY36)),IM36-CY36,&quot;&quot;)</f><v>0.55</v></c><c r="KJ36" s="38" t="n"><f aca="false">IF(AND(ISNUMBER(IN36),ISNUMBER(CZ36)),IN36-CZ36,&quot;&quot;)</f><v>0.23</v></c><c r="KK36" s="38" t="n"><f aca="false">IF(AND(ISNUMBER(IO36),ISNUMBER(DA36)),IO36-DA36,&quot;&quot;)</f><v>1.48</v></c><c r="KL36" s="38" t="n"><f aca="false">IF(AND(ISNUMBER(IP36),ISNUMBER(DB36)),IP36-DB36,&quot;&quot;)</f><v>1.44</v></c><c r="KM36" s="38" t="n"><f aca="false">IF(AND(ISNUMBER(IQ36),ISNUMBER(DC36)),IQ36-DC36,&quot;&quot;)</f><v>-36</v></c><c r="KN36" s="38" t="n"><f aca="false">IF(AND(ISNUMBER(IR36),ISNUMBER(DD36)),IR36-DD36,&quot;&quot;)</f><v>-36</v></c><c r="KO36" s="38" t="n"><f aca="false">IF(AND(ISNUMBER(IS36),ISNUMBER(DE36)),IS36-DE36,&quot;&quot;)</f><v>-2</v></c><c r="KP36" s="38" t="n"><f aca="false">IF(AND(ISNUMBER(IT36),ISNUMBER(DF36)),IT36-DF36,&quot;&quot;)</f><v>8</v></c><c r="KQ36" s="38" t="n"><f aca="false">IF(AND(ISNUMBER(IU36),ISNUMBER(DG36)),IU36-DG36,&quot;&quot;)</f><v>-8</v></c><c r="KR36" s="38" t="n"><f aca="false">IF(AND(ISNUMBER(IV36),ISNUMBER(DH36)),IV36-DH36,&quot;&quot;)</f><v>-45</v></c><c r="KS36" s="38" t="n"><f aca="false">IF(AND(ISNUMBER(IW36),ISNUMBER(DI36)),IW36-DI36,&quot;&quot;)</f><v>-40</v></c><c r="KT36" s="38" t="n"><f aca="false">IF(AND(ISNUMBER(IX36),ISNUMBER(DJ36)),IX36-DJ36,&quot;&quot;)</f><v>-0.18</v></c><c r="KU36" s="38" t="n"><f aca="false">IF(AND(ISNUMBER(IY36),ISNUMBER(DK36)),IY36-DK36,&quot;&quot;)</f><v>0.04</v></c><c r="KV36" s="38" t="n"><f aca="false">IF(AND(ISNUMBER(IZ36),ISNUMBER(DL36)),IZ36-DL36,&quot;&quot;)</f><v>-0.0499999999999998</v></c><c r="KW36" s="38" t="n"><f aca="false">IF(AND(ISNUMBER(JA36),ISNUMBER(DM36)),JA36-DM36,&quot;&quot;)</f><v>0</v></c><c r="KX36" s="38" t="n"><f aca="false">IF(AND(ISNUMBER(JB36),ISNUMBER(DN36)),JB36-DN36,&quot;&quot;)</f><v>0.0400000000000009</v></c><c r="KY36" s="38" t="n"><f aca="false">IF(AND(ISNUMBER(JC36),ISNUMBER(DO36)),JC36-DO36,&quot;&quot;)</f><v>0.0899999999999999</v></c><c r="KZ36" s="38" t="n"><f aca="false">IF(AND(ISNUMBER(JD36),ISNUMBER(DP36)),JD36-DP36,&quot;&quot;)</f><v>-0.0600000000000005</v></c><c r="LA36" s="38" t="n"><f aca="false">IF(AND(ISNUMBER(JE36),ISNUMBER(DQ36)),JE36-DQ36,&quot;&quot;)</f><v>-8.37</v></c><c r="LB36" s="38" t="n"><f aca="false">IF(AND(ISNUMBER(JF36),ISNUMBER(DR36)),JF36-DR36,&quot;&quot;)</f><v>-8.41</v></c><c r="LC36" s="38" t="n"><f aca="false">IF(AND(ISNUMBER(JG36),ISNUMBER(DS36)),JG36-DS36,&quot;&quot;)</f><v>0.2</v></c><c r="LD36" s="38" t="n"><f aca="false">IF(AND(ISNUMBER(JH36),ISNUMBER(DT36)),JH36-DT36,&quot;&quot;)</f><v>-0.239999999999999</v></c><c r="LE36" s="38" t="n"><f aca="false">IF(AND(ISNUMBER(JI36),ISNUMBER(DU36)),JI36-DU36,&quot;&quot;)</f><v>-0.16</v></c><c r="LF36" s="38" t="n"><f aca="false">IF(AND(ISNUMBER(JJ36),ISNUMBER(DV36)),JJ36-DV36,&quot;&quot;)</f><v>-0.0499999999999998</v></c><c r="LG36" s="38" t="n"><f aca="false">IF(AND(ISNUMBER(JK36),ISNUMBER(DW36)),JK36-DW36,&quot;&quot;)</f><v>-0.14</v></c><c r="LH36" s="38" t="n"><f aca="false">IF(AND(ISNUMBER(JL36),ISNUMBER(DX36)),JL36-DX36,&quot;&quot;)</f><v>-0.52</v></c><c r="LI36" s="38" t="n"><f aca="false">IF(AND(ISNUMBER(JM36),ISNUMBER(DY36)),JM36-DY36,&quot;&quot;)</f><v>-7.03</v></c><c r="LJ36" s="38" t="n"><f aca="false">IF(AND(ISNUMBER(JN36),ISNUMBER(DZ36)),JN36-DZ36,&quot;&quot;)</f><v>0</v></c><c r="LK36" s="38" t="n"><f aca="false">IF(AND(ISNUMBER(JO36),ISNUMBER(EA36)),JO36-EA36,&quot;&quot;)</f><v>0.2</v></c><c r="LL36" s="38" t="n"><f aca="false">IF(AND(ISNUMBER(JP36),ISNUMBER(EB36)),JP36-EB36,&quot;&quot;)</f><v>0.200000000000003</v></c><c r="LM36" s="38" t="n"><f aca="false">IF(AND(ISNUMBER(JQ36),ISNUMBER(EC36)),JQ36-EC36,&quot;&quot;)</f><v>0.200000000000003</v></c><c r="LN36" s="38" t="n"><f aca="false">IF(AND(ISNUMBER(JR36),ISNUMBER(ED36)),JR36-ED36,&quot;&quot;)</f><v>0.100000000000001</v></c><c r="LO36" s="38" t="n"><f aca="false">IF(AND(ISNUMBER(JS36),ISNUMBER(EE36)),JS36-EE36,&quot;&quot;)</f><v>-20.5</v></c><c r="LP36" s="38" t="n"><f aca="false">IF(AND(ISNUMBER(JT36),ISNUMBER(EF36)),JT36-EF36,&quot;&quot;)</f><v>0</v></c><c r="LQ36" s="38" t="n"><f aca="false">IF(AND(ISNUMBER(JU36),ISNUMBER(EG36)),JU36-EG36,&quot;&quot;)</f><v>-0.100000000000001</v></c><c r="LR36" s="38" t="n"><f aca="false">IF(AND(ISNUMBER(JV36),ISNUMBER(EH36)),JV36-EH36,&quot;&quot;)</f><v>-0.4</v></c><c r="LS36" s="38" t="n"><f aca="false">IF(AND(ISNUMBER(JW36),ISNUMBER(EI36)),JW36-EI36,&quot;&quot;)</f><v>-0.199999999999999</v></c><c r="LT36" s="38" t="n"><f aca="false">IF(AND(ISNUMBER(JX36),ISNUMBER(EJ36)),JX36-EJ36,&quot;&quot;)</f><v>6.20000000000002</v></c><c r="LU36" s="38" t="n"><f aca="false">IF(AND(ISNUMBER(JY36),ISNUMBER(EK36)),JY36-EK36,&quot;&quot;)</f><v>0.2</v></c><c r="LV36" s="38" t="n"><f aca="false">IF(AND(ISNUMBER(JZ36),ISNUMBER(EL36)),JZ36-EL36,&quot;&quot;)</f><v>-0.2</v></c><c r="LW36" s="38" t="n"><f aca="false">IF(AND(ISNUMBER(KA36),ISNUMBER(EM36)),KA36-EM36,&quot;&quot;)</f><v>-0.5</v></c><c r="LX36" s="38" t="n"><f aca="false">IF(AND(ISNUMBER(KB36),ISNUMBER(EN36)),KB36-EN36,&quot;&quot;)</f><v>-0.800000000000001</v></c><c r="LY36" s="38" t="n"><f aca="false">IF(AND(ISNUMBER(KC36),ISNUMBER(EO36)),KC36-EO36,&quot;&quot;)</f><v>-0.700000000000003</v></c><c r="LZ36" s="38" t="n"><f aca="false">IF(AND(ISNUMBER(KD36),ISNUMBER(EP36)),KD36-EP36,&quot;&quot;)</f><v>4</v></c><c r="MA36" s="38" t="n"><f aca="false">IF(AND(ISNUMBER(HT36),ISNUMBER(FX36)),HT36-FX36,&quot;&quot;)</f><v>-0.399999999999999</v></c><c r="MB36" s="38" t="n"><f aca="false">IF(AND(ISNUMBER(HU36),ISNUMBER(FY36)),HU36-FY36,&quot;&quot;)</f><v>-0.399999999999999</v></c><c r="MC36" s="38" t="n"><f aca="false">IF(AND(ISNUMBER(HY36),ISNUMBER(GC36)),HY36-GC36,&quot;&quot;)</f><v>0</v></c><c r="MD36" s="38" t="n"><f aca="false">HZ36-GD36</f><v>-0.0999999999999996</v></c></row><row collapsed="false" customFormat="false" customHeight="true" hidden="false" ht="26.25" outlineLevel="0" r="37"><c r="A37" s="35" t="n"><v>41150</v></c><c r="B37" s="36" t="s"><v>375</v></c><c r="C37" s="36" t="s"><v>402</v></c><c r="D37" s="37" t="s"><v>339</v></c><c r="E37" s="38" t="n"><v>71</v></c><c r="F37" s="39" t="n"><v>14875</v></c><c r="G37" s="38" t="s"><v>340</v></c><c r="H37" s="38" t="s"><v>333</v></c><c r="I37" s="38" t="n"><v>1835069</v></c><c r="K37" s="91"/><c r="L37" s="91"/><c r="M37" s="91"/><c r="N37" s="91"/><c r="O37" s="91"/><c r="P37" s="38" t="n"><v>-0.5</v></c><c r="Q37" s="38" t="n"><v>-0.46</v></c><c r="R37" s="66" t="s"><v>334</v></c><c r="S37" s="44" t="n"><v>41129</v></c><c r="T37" s="45" t="n"><v>2</v></c><c r="U37" s="45" t="n"><v>1.5</v></c><c r="V37" s="38" t="n"><v>10</v></c><c r="W37" s="38" t="n"><v>20</v></c><c r="X37" s="38" t="n"><v>13</v></c><c r="Y37" s="38" t="n"><v>582</v></c><c r="Z37" s="38" t="n"><v>22.45</v></c><c r="AA37" s="38" t="n"><v>11</v></c><c r="AB37" s="38" t="n"><v>4.67</v></c><c r="AC37" s="38" t="n"><v>2.97</v></c><c r="AD37" s="38" t="n"><v>44.12</v></c><c r="AE37" s="38" t="n"><v>100</v></c><c r="AF37" s="38" t="n"><v>44.82</v></c><c r="AG37" s="38" t="n"><v>10</v></c><c r="AH37" s="38" t="n"><v>0</v></c><c r="AI37" s="38" t="n"><f aca="false">IF(AND(ISNUMBER(SK),SK&gt;0),1,0)</f><v>0</v></c><c r="AK37" s="46" t="n"><v>41319</v></c><c r="AL37" s="47" t="n"><v>70</v></c><c r="AM37" s="45" t="n"><v>-2.25</v></c><c r="AN37" s="45" t="n"><v>0.5</v></c><c r="AO37" s="38" t="n"><v>32</v></c><c r="AP37" s="38" t="n"><v>25</v></c><c r="AQ37" s="38" t="n"><v>18</v></c><c r="AR37" s="38" t="n"><v>564</v></c><c r="AS37" s="38" t="n"><v>1530</v></c><c r="AZ37" s="38" t="n"><f aca="false">IF(ISNUMBER(AM37),AM37+0.5*AN37,&quot;&quot;)</f><v>-2</v></c><c r="BA37" s="38" t="n"><f aca="false">IF(ISNUMBER(AZ37),IF(ISNUMBER(Q37),AZ37-Q37,&quot;MISSING&quot;),&quot;&quot;)</f><v>-1.54</v></c><c r="BB37" s="38" t="n"><f aca="false">IF(AND(ISNUMBER(AR37),ISNUMBER(Y37)),AR37-Y37,IF(ISNUMBER(AR37),&quot;MISSING&quot;,&quot;&quot;))</f><v>-18</v></c><c r="BC37" s="39" t="n"><v>41501</v></c><c r="BD37" s="47"/><c r="BE37" s="45" t="n"><v>-1.75</v></c><c r="BF37" s="45" t="n"><v>0.5</v></c><c r="BG37" s="38" t="n"><v>3</v></c><c r="BH37" s="38" t="n"><v>20</v></c><c r="BI37" s="38" t="n"><v>14</v></c><c r="BJ37" s="38" t="n"><v>566</v></c><c r="BK37" s="38" t="n"><v>1412</v></c><c r="BL37" s="48" t="s"><v>350</v></c><c r="BM37" s="48" t="s"><v>350</v></c><c r="BN37" s="48" t="s"><v>350</v></c><c r="BO37" s="48" t="s"><v>350</v></c><c r="BP37" s="48" t="s"><v>350</v></c><c r="BQ37" s="48" t="s"><v>350</v></c><c r="BR37" s="38" t="n"><f aca="false">IF(ISNUMBER(BE37),BE37+0.5*BF37,&quot;&quot;)</f><v>-1.5</v></c><c r="BS37" s="38" t="n"><f aca="false">IF(ISNUMBER(BR37),IF(ISNUMBER($Q37),BR37-$Q37,&quot;MISSING&quot;),&quot;&quot;)</f><v>-1.04</v></c><c r="BT37" s="38" t="n"><f aca="false">IF(AND(ISNUMBER(BJ37),ISNUMBER($Y37)),BJ37-$Y37,IF(ISNUMBER(BJ37),&quot;MISSING&quot;,&quot;&quot;))</f><v>-16</v></c><c r="BU37" s="38" t="n"><f aca="false">IF(AND(ISBLANK($AM37),ISBLANK($BE37)),0,1)</f><v>1</v></c><c r="BV37" s="38" t="n"><f aca="false">IF(AND(ISNUMBER($AM37),ISNUMBER($BE37)),1,0)</f><v>1</v></c><c r="BW37" s="38" t="n"><f aca="false">IF(BV37,SE_PREOP,&quot;&quot;)</f><v>2.75</v></c><c r="BX37" s="38" t="n"><f aca="false">IF(FU_6_AND_12,SE_6,&quot;&quot;)</f><v>-2</v></c><c r="BY37" s="38" t="n"><f aca="false">IF(FU_6_AND_12,SE_12,&quot;&quot;)</f><v>-1.5</v></c><c r="BZ37" s="49" t="n"><f aca="false">IF(AND(ISNUMBER(BC37),ISNUMBER(BE37)),BC37-A37,IF(ISNUMBER(AK37),AK37-A37,0))</f><v>351</v></c><c r="CA37" s="50" t="n"><f aca="false">IF(BZ37&gt;0,BZ37/30,&quot;&quot;)</f><v>11.7</v></c><c r="CB37" s="38" t="n"><f aca="false">IF(AND(ISNUMBER(AZ37),ISNUMBER(BR37)),(BR37-AZ37),&quot;&quot;)</f><v>0.5</v></c><c r="CC37" s="38" t="str"><f aca="false">IF(AND(ISNUMBER(AX37), ISNUMBER(AD37)), AVERAGE(AX37,AV37)-AVERAGE(AD37,AF37),&quot;&quot;)</f><v></v></c><c r="CD37" s="38" t="str"><f aca="false">IF(AND(ISNUMBER(BN37), ISNUMBER(AD37)), AVERAGE(BN37,BP37)-AVERAGE(AD37,AF37),&quot;&quot;)</f><v></v></c><c r="CE37" s="38" t="str"><f aca="false">IF(ISNUMBER(CD37),CD37,IF(ISNUMBER(CC37),CC37,&quot;&quot;))</f><v></v></c><c r="CF37" s="38" t="n"><f aca="false">IF(AND(ISNUMBER(SPH_PREOP),ISNUMBER(SE_LAST_)),SPH_PREOP+CYL_PREOP/2,&quot;&quot;)</f><v>2.75</v></c><c r="CG37" s="38" t="n"><f aca="false">IF(ISNUMBER(SE_12),SE_12,IF(ISNUMBER(SE_6),SE_6,&quot;&quot;))</f><v>-1.5</v></c><c r="CH37" s="51" t="n"><f aca="false">IF(AND(ISNUMBER(SE_LAST_),ISNUMBER(REF_TARGET)),SE_LAST_-REF_TARGET,&quot;&quot;)</f><v>-1.04</v></c><c r="CI37" s="52" t="n"><f aca="false">IF(ISNUMBER(Y37),IF(ISNUMBER(BJ37),BJ37-Y37,IF(ISNUMBER(AR37),AR37-Y37,&quot;&quot;)),&quot;&quot;)</f><v>-16</v></c><c r="CJ37" s="38" t="str"><f aca="false">IF(ISNUMBER(Z37),IF(ISNUMBER(AT37),AT37-Z37,IF(ISNUMBER(BL37),BL37-Z37,&quot;&quot;)),&quot;&quot;)</f><v></v></c><c r="CK37" s="53" t="n"><f aca="false">IF(ISNUMBER(LAST_SE_ERROR),REF_TARGET,&quot;&quot;)</f><v>-0.46</v></c><c r="CL37" s="53" t="n"><f aca="false">IF(AND(OR(ISNUMBER(BH37),ISNUMBER(AP37)),ISNUMBER(W37)),-LOG(20/W37)--LOG(20/IF(ISNUMBER(BH37),BH37,AP37)),&quot;&quot;)</f><v>0</v></c><c r="CM37" s="54" t="n"><f aca="false">IF(ISNUMBER(BF37),BF37,IF(ISNUMBER(AN37),AN37,&quot;&quot;))</f><v>0.5</v></c><c r="CN37" s="54" t="n"><f aca="false">IF(AND(ISNUMBER(CM37),ISNUMBER(U37)),CM37-U37,&quot;&quot;)</f><v>-1</v></c><c r="CO37" s="55" t="n"><f aca="false">IF(ISNUMBER(BCVA_12),BCVA_12,IF(ISNUMBER(BCVA_6),BCVA_6,&quot;&quot;))</f><v>20</v></c><c r="CP37" s="55" t="n"><f aca="false">IF(ISNUMBER(CO37),PREOP_BCVA,&quot;&quot;)</f><v>20</v></c><c r="CQ37" s="56" t="n"><f aca="false">IF(AND(REF_TARGET&lt;=0,REF_TARGET&gt;-1),IF(ISNUMBER(UDVA_12),UDVA_12,IF(ISNUMBER(UDVA_6),UDVA_6,&quot;&quot;)),&quot;&quot;)</f><v>70</v></c><c r="CR37" s="53" t="n"><f aca="false">IF(ISNUMBER(PREOP_PENTACAM_RV),IF(ISNUMBER(SPH_6),IF(ISNUMBER($EQ37),0,1),&quot;&quot;),&quot;&quot;)</f><v>0</v></c><c r="CS37" s="53" t="n"><f aca="false">IF(ISNUMBER(PREOP_PENTACAM_RV),IF(ISNUMBER(SPH_12),IF(ISNUMBER($GM37),0,1),&quot;&quot;),&quot;&quot;)</f><v>1</v></c><c r="CT37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37" s="0" t="n"><v>7.62</v></c><c r="CV37" s="38" t="n"><v>7.65</v></c><c r="CW37" s="38" t="n"><v>88.1</v></c><c r="CX37" s="38" t="n"><v>0.2</v></c><c r="CY37" s="38" t="n"><v>-0.04</v></c><c r="CZ37" s="38" t="n"><v>0.53</v></c><c r="DA37" s="38" t="n"><v>2.3</v></c><c r="DB37" s="38" t="n"><v>2.91</v></c><c r="DC37" s="38" t="n"><v>612</v></c><c r="DD37" s="38" t="n"><v>612</v></c><c r="DE37" s="38" t="n"><v>707</v></c><c r="DF37" s="38" t="n"><v>680</v></c><c r="DG37" s="38" t="n"><v>697</v></c><c r="DH37" s="38" t="n"><v>687</v></c><c r="DI37" s="38" t="n"><v>610</v></c><c r="DJ37" s="38" t="n"><v>-0.34</v></c><c r="DK37" s="38" t="n"><v>-0.41</v></c><c r="DL37" s="38" t="n"><v>7.7</v></c><c r="DM37" s="38" t="n"><v>7.57</v></c><c r="DN37" s="38" t="n"><v>7.54</v></c><c r="DO37" s="38" t="n"><v>7.72</v></c><c r="DP37" s="38" t="n"><v>8.05</v></c><c r="DQ37" s="38" t="n"><v>8.42</v></c><c r="DR37" s="38" t="n"><v>0</v></c><c r="DS37" s="38" t="n"><v>1.3</v></c><c r="DT37" s="38" t="n"><v>6.29</v></c><c r="DU37" s="38" t="n"><v>6.12</v></c><c r="DV37" s="38" t="n"><v>6.3</v></c><c r="DW37" s="38" t="n"><v>6.76</v></c><c r="DX37" s="38" t="n"><v>7.03</v></c><c r="DY37" s="38" t="n"><v>0</v></c><c r="DZ37" s="38" t="n"><v>0</v></c><c r="EA37" s="58" t="n"><v>1.3</v></c><c r="EB37" s="59" t="n"><v>44.1</v></c><c r="EC37" s="59" t="n"><v>44.3</v></c><c r="ED37" s="59" t="n"><v>44.2</v></c><c r="EE37" s="59" t="n"><v>88.1</v></c><c r="EF37" s="59" t="n"><v>0.2</v></c><c r="EG37" s="59" t="n"><v>-6.4</v></c><c r="EH37" s="59" t="n"><v>-6.6</v></c><c r="EI37" s="59" t="n"><v>-6.5</v></c><c r="EJ37" s="59" t="n"><v>1.6</v></c><c r="EK37" s="59" t="n"><v>0.2</v></c><c r="EL37" s="59" t="n"><v>4.4</v></c><c r="EM37" s="59" t="n"><v>12.9</v></c><c r="EN37" s="59" t="n"><v>27.6</v></c><c r="EO37" s="59" t="n"><v>64.8</v></c><c r="EP37" s="60" t="n"><v>15</v></c><c r="EQ37" s="52" t="n"><v>7.59</v></c><c r="ER37" s="38" t="n"><v>7.61</v></c><c r="ES37" s="38" t="n"><v>49.7</v></c><c r="ET37" s="38" t="n"><v>0.1</v></c><c r="EU37" s="38" t="n"><v>0</v></c><c r="EV37" s="38" t="n"><v>0.69</v></c><c r="EW37" s="38" t="n"><v>3.91</v></c><c r="EX37" s="38" t="n"><v>4.5</v></c><c r="EY37" s="38" t="n"><v>585</v></c><c r="EZ37" s="38" t="n"><v>586</v></c><c r="FA37" s="38" t="n"><v>707</v></c><c r="FB37" s="38" t="n"><v>692</v></c><c r="FC37" s="38" t="n"><v>709</v></c><c r="FD37" s="38" t="n"><v>650</v></c><c r="FE37" s="38" t="n"><v>582</v></c><c r="FF37" s="38" t="n"><v>-0.68</v></c><c r="FG37" s="38" t="n"><v>-0.21</v></c><c r="FH37" s="38" t="n"><v>7.7</v></c><c r="FI37" s="38" t="n"><v>7.51</v></c><c r="FJ37" s="38" t="n"><v>7.52</v></c><c r="FK37" s="38" t="n"><v>7.87</v></c><c r="FL37" s="38" t="n"><v>8.25</v></c><c r="FM37" s="38" t="n"><v>8.57</v></c><c r="FN37" s="38" t="n"><v>0</v></c><c r="FO37" s="38" t="n"><v>1.5</v></c><c r="FP37" s="38" t="n"><v>6.1</v></c><c r="FQ37" s="38" t="n"><v>5.93</v></c><c r="FR37" s="38" t="n"><v>6.28</v></c><c r="FS37" s="38" t="n"><v>6.9</v></c><c r="FT37" s="38" t="n"><v>7.18</v></c><c r="FU37" s="38" t="n"><v>0</v></c><c r="FV37" s="38" t="n"><v>0</v></c><c r="FW37" s="58" t="n"><v>1.5</v></c><c r="FX37" s="59" t="n"><v>44.4</v></c><c r="FY37" s="59" t="n"><v>44.4</v></c><c r="FZ37" s="59" t="n"><v>44.4</v></c><c r="GA37" s="59" t="n"><v>49.7</v></c><c r="GB37" s="59" t="n"><v>0.1</v></c><c r="GC37" s="59" t="n"><v>-6.5</v></c><c r="GD37" s="59" t="n"><v>-6.9</v></c><c r="GE37" s="59" t="n"><v>-6.7</v></c><c r="GF37" s="59" t="n"><v>8.2</v></c><c r="GG37" s="59" t="n"><v>0.5</v></c><c r="GH37" s="59" t="n"><v>4.3</v></c><c r="GI37" s="59" t="n"><v>12.6</v></c><c r="GJ37" s="59" t="n"><v>27.1</v></c><c r="GK37" s="59" t="n"><v>64.1</v></c><c r="GL37" s="61" t="n"><v>30</v></c><c r="II37" s="52" t="n"><f aca="false">IF(ISNUMBER(GM37),GM37,IF(ISNUMBER(EQ37),EQ37,&quot;&quot;))</f><v>7.59</v></c><c r="IJ37" s="38" t="n"><f aca="false">IF(ISNUMBER(GN37),GN37,IF(ISNUMBER(ER37),ER37,&quot;&quot;))</f><v>7.61</v></c><c r="IK37" s="38" t="n"><f aca="false">IF(ISNUMBER(GO37),GO37,IF(ISNUMBER(ES37),ES37,&quot;&quot;))</f><v>49.7</v></c><c r="IL37" s="38" t="n"><f aca="false">IF(ISNUMBER(GP37),GP37,IF(ISNUMBER(ET37),ET37,&quot;&quot;))</f><v>0.1</v></c><c r="IM37" s="38" t="n"><f aca="false">IF(ISNUMBER(GQ37),GQ37,IF(ISNUMBER(EU37),EU37,&quot;&quot;))</f><v>0</v></c><c r="IN37" s="38" t="n"><f aca="false">IF(ISNUMBER(GR37),GR37,IF(ISNUMBER(EV37),EV37,&quot;&quot;))</f><v>0.69</v></c><c r="IO37" s="38" t="n"><f aca="false">IF(ISNUMBER(GS37),GS37,IF(ISNUMBER(EW37),EW37,&quot;&quot;))</f><v>3.91</v></c><c r="IP37" s="38" t="n"><f aca="false">IF(ISNUMBER(GT37),GT37,IF(ISNUMBER(EX37),EX37,&quot;&quot;))</f><v>4.5</v></c><c r="IQ37" s="38" t="n"><f aca="false">IF(ISNUMBER(GU37),GU37,IF(ISNUMBER(EY37),EY37,&quot;&quot;))</f><v>585</v></c><c r="IR37" s="38" t="n"><f aca="false">IF(ISNUMBER(GV37),GV37,IF(ISNUMBER(EZ37),EZ37,&quot;&quot;))</f><v>586</v></c><c r="IS37" s="38" t="n"><f aca="false">IF(ISNUMBER(GW37),GW37,IF(ISNUMBER(FA37),FA37,&quot;&quot;))</f><v>707</v></c><c r="IT37" s="38" t="n"><f aca="false">IF(ISNUMBER(GX37),GX37,IF(ISNUMBER(FB37),FB37,&quot;&quot;))</f><v>692</v></c><c r="IU37" s="38" t="n"><f aca="false">IF(ISNUMBER(GY37),GY37,IF(ISNUMBER(FC37),FC37,&quot;&quot;))</f><v>709</v></c><c r="IV37" s="38" t="n"><f aca="false">IF(ISNUMBER(GZ37),GZ37,IF(ISNUMBER(FD37),FD37,&quot;&quot;))</f><v>650</v></c><c r="IW37" s="38" t="n"><f aca="false">IF(ISNUMBER(HA37),HA37,IF(ISNUMBER(FE37),FE37,&quot;&quot;))</f><v>582</v></c><c r="IX37" s="38" t="n"><f aca="false">IF(ISNUMBER(HB37),HB37,IF(ISNUMBER(FF37),FF37,&quot;&quot;))</f><v>-0.68</v></c><c r="IY37" s="38" t="n"><f aca="false">IF(ISNUMBER(HC37),HC37,IF(ISNUMBER(FG37),FG37,&quot;&quot;))</f><v>-0.21</v></c><c r="IZ37" s="38" t="n"><f aca="false">IF(ISNUMBER(HD37),HD37,IF(ISNUMBER(FH37),FH37,&quot;&quot;))</f><v>7.7</v></c><c r="JA37" s="38" t="n"><f aca="false">IF(ISNUMBER(HE37),HE37,IF(ISNUMBER(FI37),FI37,&quot;&quot;))</f><v>7.51</v></c><c r="JB37" s="38" t="n"><f aca="false">IF(ISNUMBER(HF37),HF37,IF(ISNUMBER(FJ37),FJ37,&quot;&quot;))</f><v>7.52</v></c><c r="JC37" s="38" t="n"><f aca="false">IF(ISNUMBER(HG37),HG37,IF(ISNUMBER(FK37),FK37,&quot;&quot;))</f><v>7.87</v></c><c r="JD37" s="38" t="n"><f aca="false">IF(ISNUMBER(HH37),HH37,IF(ISNUMBER(FL37),FL37,&quot;&quot;))</f><v>8.25</v></c><c r="JE37" s="38" t="n"><f aca="false">IF(ISNUMBER(HI37),HI37,IF(ISNUMBER(FM37),FM37,&quot;&quot;))</f><v>8.57</v></c><c r="JF37" s="38" t="n"><f aca="false">IF(ISNUMBER(HJ37),HJ37,IF(ISNUMBER(FN37),FN37,&quot;&quot;))</f><v>0</v></c><c r="JG37" s="38" t="n"><f aca="false">IF(ISNUMBER(HK37),HK37,IF(ISNUMBER(FO37),FO37,&quot;&quot;))</f><v>1.5</v></c><c r="JH37" s="38" t="n"><f aca="false">IF(ISNUMBER(HL37),HL37,IF(ISNUMBER(FP37),FP37,&quot;&quot;))</f><v>6.1</v></c><c r="JI37" s="38" t="n"><f aca="false">IF(ISNUMBER(HM37),HM37,IF(ISNUMBER(FQ37),FQ37,&quot;&quot;))</f><v>5.93</v></c><c r="JJ37" s="38" t="n"><f aca="false">IF(ISNUMBER(HN37),HN37,IF(ISNUMBER(FR37),FR37,&quot;&quot;))</f><v>6.28</v></c><c r="JK37" s="38" t="n"><f aca="false">IF(ISNUMBER(HO37),HO37,IF(ISNUMBER(FS37),FS37,&quot;&quot;))</f><v>6.9</v></c><c r="JL37" s="38" t="n"><f aca="false">IF(ISNUMBER(HP37),HP37,IF(ISNUMBER(FT37),FT37,&quot;&quot;))</f><v>7.18</v></c><c r="JM37" s="38" t="n"><f aca="false">IF(ISNUMBER(HQ37),HQ37,IF(ISNUMBER(FU37),FU37,&quot;&quot;))</f><v>0</v></c><c r="JN37" s="51" t="n"><f aca="false">IF(ISNUMBER(HR37),HR37,IF(ISNUMBER(FV37),FV37,&quot;&quot;))</f><v>0</v></c><c r="JO37" s="59" t="n"><f aca="false">IF(ISNUMBER(HS37),HS37,IF(ISNUMBER(FW37),FW37,&quot;&quot;))</f><v>1.5</v></c><c r="JP37" s="59" t="n"><f aca="false">IF(ISNUMBER(HT37),HT37,IF(ISNUMBER(FX37),FX37,&quot;&quot;))</f><v>44.4</v></c><c r="JQ37" s="59" t="n"><f aca="false">IF(ISNUMBER(HU37),HU37,IF(ISNUMBER(FY37),FY37,&quot;&quot;))</f><v>44.4</v></c><c r="JR37" s="59" t="n"><f aca="false">IF(ISNUMBER(HV37),HV37,IF(ISNUMBER(FZ37),FZ37,&quot;&quot;))</f><v>44.4</v></c><c r="JS37" s="59" t="n"><f aca="false">IF(ISNUMBER(HW37),HW37,IF(ISNUMBER(GA37),GA37,&quot;&quot;))</f><v>49.7</v></c><c r="JT37" s="59" t="n"><f aca="false">IF(ISNUMBER(HX37),HX37,IF(ISNUMBER(GB37),GB37,&quot;&quot;))</f><v>0.1</v></c><c r="JU37" s="59" t="n"><f aca="false">IF(ISNUMBER(HY37),HY37,IF(ISNUMBER(GC37),GC37,&quot;&quot;))</f><v>-6.5</v></c><c r="JV37" s="59" t="n"><f aca="false">IF(ISNUMBER(HZ37),HZ37,IF(ISNUMBER(GD37),GD37,&quot;&quot;))</f><v>-6.9</v></c><c r="JW37" s="59" t="n"><f aca="false">IF(ISNUMBER(IA37),IA37,IF(ISNUMBER(GE37),GE37,&quot;&quot;))</f><v>-6.7</v></c><c r="JX37" s="59" t="n"><f aca="false">IF(ISNUMBER(IB37),IB37,IF(ISNUMBER(GF37),GF37,&quot;&quot;))</f><v>8.2</v></c><c r="JY37" s="59" t="n"><f aca="false">IF(ISNUMBER(IC37),IC37,IF(ISNUMBER(GG37),GG37,&quot;&quot;))</f><v>0.5</v></c><c r="JZ37" s="59" t="n"><f aca="false">IF(ISNUMBER(ID37),ID37,IF(ISNUMBER(GH37),GH37,&quot;&quot;))</f><v>4.3</v></c><c r="KA37" s="59" t="n"><f aca="false">IF(ISNUMBER(IE37),IE37,IF(ISNUMBER(GI37),GI37,&quot;&quot;))</f><v>12.6</v></c><c r="KB37" s="59" t="n"><f aca="false">IF(ISNUMBER(IF37),IF37,IF(ISNUMBER(GJ37),GJ37,&quot;&quot;))</f><v>27.1</v></c><c r="KC37" s="59" t="n"><f aca="false">IF(ISNUMBER(IG37),IG37,IF(ISNUMBER(GK37),GK37,&quot;&quot;))</f><v>64.1</v></c><c r="KD37" s="61" t="n"><f aca="false">IF(ISNUMBER(IH37),IH37,IF(ISNUMBER(GL37),GL37,&quot;&quot;))</f><v>30</v></c><c r="KE37" s="52" t="n"><f aca="false">IF(AND(ISNUMBER(II37),ISNUMBER(CU37)),II37-CU37,&quot;&quot;)</f><v>-0.0300000000000002</v></c><c r="KF37" s="38" t="n"><f aca="false">IF(AND(ISNUMBER(IJ37),ISNUMBER(CV37)),IJ37-CV37,&quot;&quot;)</f><v>-0.04</v></c><c r="KG37" s="38" t="n"><f aca="false">IF(AND(ISNUMBER(IK37),ISNUMBER(CW37)),IK37-CW37,&quot;&quot;)</f><v>-38.4</v></c><c r="KH37" s="38" t="n"><f aca="false">IF(AND(ISNUMBER(IL37),ISNUMBER(CX37)),IL37-CX37,&quot;&quot;)</f><v>-0.1</v></c><c r="KI37" s="38" t="n"><f aca="false">IF(AND(ISNUMBER(IM37),ISNUMBER(CY37)),IM37-CY37,&quot;&quot;)</f><v>0.04</v></c><c r="KJ37" s="38" t="n"><f aca="false">IF(AND(ISNUMBER(IN37),ISNUMBER(CZ37)),IN37-CZ37,&quot;&quot;)</f><v>0.16</v></c><c r="KK37" s="38" t="n"><f aca="false">IF(AND(ISNUMBER(IO37),ISNUMBER(DA37)),IO37-DA37,&quot;&quot;)</f><v>1.61</v></c><c r="KL37" s="38" t="n"><f aca="false">IF(AND(ISNUMBER(IP37),ISNUMBER(DB37)),IP37-DB37,&quot;&quot;)</f><v>1.59</v></c><c r="KM37" s="38" t="n"><f aca="false">IF(AND(ISNUMBER(IQ37),ISNUMBER(DC37)),IQ37-DC37,&quot;&quot;)</f><v>-27</v></c><c r="KN37" s="38" t="n"><f aca="false">IF(AND(ISNUMBER(IR37),ISNUMBER(DD37)),IR37-DD37,&quot;&quot;)</f><v>-26</v></c><c r="KO37" s="38" t="n"><f aca="false">IF(AND(ISNUMBER(IS37),ISNUMBER(DE37)),IS37-DE37,&quot;&quot;)</f><v>0</v></c><c r="KP37" s="38" t="n"><f aca="false">IF(AND(ISNUMBER(IT37),ISNUMBER(DF37)),IT37-DF37,&quot;&quot;)</f><v>12</v></c><c r="KQ37" s="38" t="n"><f aca="false">IF(AND(ISNUMBER(IU37),ISNUMBER(DG37)),IU37-DG37,&quot;&quot;)</f><v>12</v></c><c r="KR37" s="38" t="n"><f aca="false">IF(AND(ISNUMBER(IV37),ISNUMBER(DH37)),IV37-DH37,&quot;&quot;)</f><v>-37</v></c><c r="KS37" s="38" t="n"><f aca="false">IF(AND(ISNUMBER(IW37),ISNUMBER(DI37)),IW37-DI37,&quot;&quot;)</f><v>-28</v></c><c r="KT37" s="38" t="n"><f aca="false">IF(AND(ISNUMBER(IX37),ISNUMBER(DJ37)),IX37-DJ37,&quot;&quot;)</f><v>-0.34</v></c><c r="KU37" s="38" t="n"><f aca="false">IF(AND(ISNUMBER(IY37),ISNUMBER(DK37)),IY37-DK37,&quot;&quot;)</f><v>0.2</v></c><c r="KV37" s="38" t="n"><f aca="false">IF(AND(ISNUMBER(IZ37),ISNUMBER(DL37)),IZ37-DL37,&quot;&quot;)</f><v>0</v></c><c r="KW37" s="38" t="n"><f aca="false">IF(AND(ISNUMBER(JA37),ISNUMBER(DM37)),JA37-DM37,&quot;&quot;)</f><v>-0.0600000000000005</v></c><c r="KX37" s="38" t="n"><f aca="false">IF(AND(ISNUMBER(JB37),ISNUMBER(DN37)),JB37-DN37,&quot;&quot;)</f><v>-0.0200000000000005</v></c><c r="KY37" s="38" t="n"><f aca="false">IF(AND(ISNUMBER(JC37),ISNUMBER(DO37)),JC37-DO37,&quot;&quot;)</f><v>0.15</v></c><c r="KZ37" s="38" t="n"><f aca="false">IF(AND(ISNUMBER(JD37),ISNUMBER(DP37)),JD37-DP37,&quot;&quot;)</f><v>0.199999999999999</v></c><c r="LA37" s="38" t="n"><f aca="false">IF(AND(ISNUMBER(JE37),ISNUMBER(DQ37)),JE37-DQ37,&quot;&quot;)</f><v>0.15</v></c><c r="LB37" s="38" t="n"><f aca="false">IF(AND(ISNUMBER(JF37),ISNUMBER(DR37)),JF37-DR37,&quot;&quot;)</f><v>0</v></c><c r="LC37" s="38" t="n"><f aca="false">IF(AND(ISNUMBER(JG37),ISNUMBER(DS37)),JG37-DS37,&quot;&quot;)</f><v>0.2</v></c><c r="LD37" s="38" t="n"><f aca="false">IF(AND(ISNUMBER(JH37),ISNUMBER(DT37)),JH37-DT37,&quot;&quot;)</f><v>-0.19</v></c><c r="LE37" s="38" t="n"><f aca="false">IF(AND(ISNUMBER(JI37),ISNUMBER(DU37)),JI37-DU37,&quot;&quot;)</f><v>-0.19</v></c><c r="LF37" s="38" t="n"><f aca="false">IF(AND(ISNUMBER(JJ37),ISNUMBER(DV37)),JJ37-DV37,&quot;&quot;)</f><v>-0.0199999999999996</v></c><c r="LG37" s="38" t="n"><f aca="false">IF(AND(ISNUMBER(JK37),ISNUMBER(DW37)),JK37-DW37,&quot;&quot;)</f><v>0.140000000000001</v></c><c r="LH37" s="38" t="n"><f aca="false">IF(AND(ISNUMBER(JL37),ISNUMBER(DX37)),JL37-DX37,&quot;&quot;)</f><v>0.149999999999999</v></c><c r="LI37" s="38" t="n"><f aca="false">IF(AND(ISNUMBER(JM37),ISNUMBER(DY37)),JM37-DY37,&quot;&quot;)</f><v>0</v></c><c r="LJ37" s="38" t="n"><f aca="false">IF(AND(ISNUMBER(JN37),ISNUMBER(DZ37)),JN37-DZ37,&quot;&quot;)</f><v>0</v></c><c r="LK37" s="38" t="n"><f aca="false">IF(AND(ISNUMBER(JO37),ISNUMBER(EA37)),JO37-EA37,&quot;&quot;)</f><v>0.2</v></c><c r="LL37" s="38" t="n"><f aca="false">IF(AND(ISNUMBER(JP37),ISNUMBER(EB37)),JP37-EB37,&quot;&quot;)</f><v>0.299999999999997</v></c><c r="LM37" s="38" t="n"><f aca="false">IF(AND(ISNUMBER(JQ37),ISNUMBER(EC37)),JQ37-EC37,&quot;&quot;)</f><v>0.100000000000001</v></c><c r="LN37" s="38" t="n"><f aca="false">IF(AND(ISNUMBER(JR37),ISNUMBER(ED37)),JR37-ED37,&quot;&quot;)</f><v>0.199999999999996</v></c><c r="LO37" s="38" t="n"><f aca="false">IF(AND(ISNUMBER(JS37),ISNUMBER(EE37)),JS37-EE37,&quot;&quot;)</f><v>-38.4</v></c><c r="LP37" s="38" t="n"><f aca="false">IF(AND(ISNUMBER(JT37),ISNUMBER(EF37)),JT37-EF37,&quot;&quot;)</f><v>-0.1</v></c><c r="LQ37" s="38" t="n"><f aca="false">IF(AND(ISNUMBER(JU37),ISNUMBER(EG37)),JU37-EG37,&quot;&quot;)</f><v>-0.0999999999999996</v></c><c r="LR37" s="38" t="n"><f aca="false">IF(AND(ISNUMBER(JV37),ISNUMBER(EH37)),JV37-EH37,&quot;&quot;)</f><v>-0.300000000000001</v></c><c r="LS37" s="38" t="n"><f aca="false">IF(AND(ISNUMBER(JW37),ISNUMBER(EI37)),JW37-EI37,&quot;&quot;)</f><v>-0.2</v></c><c r="LT37" s="38" t="n"><f aca="false">IF(AND(ISNUMBER(JX37),ISNUMBER(EJ37)),JX37-EJ37,&quot;&quot;)</f><v>6.6</v></c><c r="LU37" s="38" t="n"><f aca="false">IF(AND(ISNUMBER(JY37),ISNUMBER(EK37)),JY37-EK37,&quot;&quot;)</f><v>0.3</v></c><c r="LV37" s="38" t="n"><f aca="false">IF(AND(ISNUMBER(JZ37),ISNUMBER(EL37)),JZ37-EL37,&quot;&quot;)</f><v>-0.100000000000001</v></c><c r="LW37" s="38" t="n"><f aca="false">IF(AND(ISNUMBER(KA37),ISNUMBER(EM37)),KA37-EM37,&quot;&quot;)</f><v>-0.300000000000001</v></c><c r="LX37" s="38" t="n"><f aca="false">IF(AND(ISNUMBER(KB37),ISNUMBER(EN37)),KB37-EN37,&quot;&quot;)</f><v>-0.5</v></c><c r="LY37" s="38" t="n"><f aca="false">IF(AND(ISNUMBER(KC37),ISNUMBER(EO37)),KC37-EO37,&quot;&quot;)</f><v>-0.700000000000003</v></c><c r="LZ37" s="38" t="n"><f aca="false">IF(AND(ISNUMBER(KD37),ISNUMBER(EP37)),KD37-EP37,&quot;&quot;)</f><v>15</v></c><c r="MA37" s="38" t="str"><f aca="false">IF(AND(ISNUMBER(HT37),ISNUMBER(FX37)),HT37-FX37,&quot;&quot;)</f><v></v></c><c r="MB37" s="38" t="str"><f aca="false">IF(AND(ISNUMBER(HU37),ISNUMBER(FY37)),HU37-FY37,&quot;&quot;)</f><v></v></c><c r="MC37" s="38" t="str"><f aca="false">IF(AND(ISNUMBER(HY37),ISNUMBER(GC37)),HY37-GC37,&quot;&quot;)</f><v></v></c><c r="MD37" s="38" t="n"><f aca="false">HZ37-GD37</f><v>6.9</v></c></row><row collapsed="false" customFormat="false" customHeight="true" hidden="false" ht="26.25" outlineLevel="0" r="38"><c r="A38" s="35" t="n"><v>41206</v></c><c r="B38" s="36" t="s"><v>403</v></c><c r="C38" s="36" t="s"><v>404</v></c><c r="D38" s="37" t="s"><v>339</v></c><c r="E38" s="38" t="n"><v>73</v></c><c r="F38" s="39" t="n"><v>14372</v></c><c r="G38" s="38" t="s"><v>340</v></c><c r="H38" s="38" t="s"><v>333</v></c><c r="I38" s="38" t="n"><v>1835691</v></c><c r="K38" s="91"/><c r="L38" s="91"/><c r="M38" s="91"/><c r="N38" s="91"/><c r="O38" s="91"/><c r="P38" s="38" t="n"><v>-0.75</v></c><c r="Q38" s="38" t="n"><v>-0.75</v></c><c r="R38" s="66" t="s"><v>334</v></c><c r="S38" s="44" t="n"><v>41197</v></c><c r="T38" s="45" t="n"><v>4.5</v></c><c r="U38" s="45" t="n"><v>0.5</v></c><c r="V38" s="38" t="n"><v>150</v></c><c r="W38" s="38" t="n"><v>60</v></c><c r="X38" s="38" t="n"><v>12</v></c><c r="Y38" s="38" t="n"><v>819</v></c><c r="Z38" s="38" t="n"><v>21.48</v></c><c r="AC38" s="38" t="n"><v>2.17</v></c><c r="AD38" s="38" t="n"><v>43.21</v></c><c r="AE38" s="38" t="n"><v>5</v></c><c r="AF38" s="38" t="n"><v>44</v></c><c r="AG38" s="38" t="n"><v>95</v></c><c r="AH38" s="38" t="n"><v>2</v></c><c r="AI38" s="38" t="n"><f aca="false">IF(AND(ISNUMBER(SK),SK&gt;0),1,0)</f><v>1</v></c><c r="AJ38" s="34"/><c r="AK38" s="46" t="n"><v>41417</v></c><c r="AL38" s="47" t="n"><v>40</v></c><c r="AM38" s="45" t="n"><v>-0.75</v></c><c r="AN38" s="45" t="n"><v>0.25</v></c><c r="AO38" s="38" t="n"><v>89</v></c><c r="AP38" s="38" t="n"><v>30</v></c><c r="AQ38" s="38" t="n"><v>17</v></c><c r="AR38" s="38" t="n"><v>523</v></c><c r="AS38" s="38" t="n"><v>1351</v></c><c r="AZ38" s="38" t="n"><f aca="false">IF(ISNUMBER(AM38),AM38+0.5*AN38,&quot;&quot;)</f><v>-0.625</v></c><c r="BA38" s="38" t="n"><f aca="false">IF(ISNUMBER(AZ38),IF(ISNUMBER(Q38),AZ38-Q38,&quot;MISSING&quot;),&quot;&quot;)</f><v>0.125</v></c><c r="BB38" s="38" t="n"><f aca="false">IF(AND(ISNUMBER(AR38),ISNUMBER(Y38)),AR38-Y38,IF(ISNUMBER(AR38),&quot;MISSING&quot;,&quot;&quot;))</f><v>-296</v></c><c r="BC38" s="39" t="n"><v>41599</v></c><c r="BE38" s="45" t="n"><v>-1.75</v></c><c r="BF38" s="45" t="n"><v>1</v></c><c r="BG38" s="38" t="n"><v>15</v></c><c r="BH38" s="38" t="n"><v>20</v></c><c r="BI38" s="38" t="n"><v>14</v></c><c r="BJ38" s="38" t="n"><v>518</v></c><c r="BK38" s="38" t="n"><v>1422</v></c><c r="BL38" s="38" t="n"><v>21.56</v></c><c r="BM38" s="38" t="n"><v>3.34</v></c><c r="BN38" s="38" t="n"><v>44.06</v></c><c r="BO38" s="38" t="n"><v>44</v></c><c r="BP38" s="38" t="n"><v>44.76</v></c><c r="BQ38" s="38" t="n"><v>134</v></c><c r="BR38" s="38" t="n"><f aca="false">IF(ISNUMBER(BE38),BE38+0.5*BF38,&quot;&quot;)</f><v>-1.25</v></c><c r="BS38" s="38" t="n"><f aca="false">IF(ISNUMBER(BR38),IF(ISNUMBER($Q38),BR38-$Q38,&quot;MISSING&quot;),&quot;&quot;)</f><v>-0.5</v></c><c r="BT38" s="38" t="n"><f aca="false">IF(AND(ISNUMBER(BJ38),ISNUMBER($Y38)),BJ38-$Y38,IF(ISNUMBER(BJ38),&quot;MISSING&quot;,&quot;&quot;))</f><v>-301</v></c><c r="BU38" s="38" t="n"><f aca="false">IF(AND(ISBLANK($AM38),ISBLANK($BE38)),0,1)</f><v>1</v></c><c r="BV38" s="38" t="n"><f aca="false">IF(AND(ISNUMBER($AM38),ISNUMBER($BE38)),1,0)</f><v>1</v></c><c r="BW38" s="38" t="n"><f aca="false">IF(BV38,SE_PREOP,&quot;&quot;)</f><v>4.75</v></c><c r="BX38" s="38" t="n"><f aca="false">IF(FU_6_AND_12,SE_6,&quot;&quot;)</f><v>-0.625</v></c><c r="BY38" s="38" t="n"><f aca="false">IF(FU_6_AND_12,SE_12,&quot;&quot;)</f><v>-1.25</v></c><c r="BZ38" s="49" t="n"><f aca="false">IF(AND(ISNUMBER(BC38),ISNUMBER(BE38)),BC38-A38,IF(ISNUMBER(AK38),AK38-A38,0))</f><v>393</v></c><c r="CA38" s="50" t="n"><f aca="false">IF(BZ38&gt;0,BZ38/30,&quot;&quot;)</f><v>13.1</v></c><c r="CB38" s="38" t="n"><f aca="false">IF(AND(ISNUMBER(AZ38),ISNUMBER(BR38)),(BR38-AZ38),&quot;&quot;)</f><v>-0.625</v></c><c r="CC38" s="38" t="str"><f aca="false">IF(AND(ISNUMBER(AX38), ISNUMBER(AD38)), AVERAGE(AX38,AV38)-AVERAGE(AD38,AF38),&quot;&quot;)</f><v></v></c><c r="CD38" s="38" t="n"><f aca="false">IF(AND(ISNUMBER(BN38), ISNUMBER(AD38)), AVERAGE(BN38,BP38)-AVERAGE(AD38,AF38),&quot;&quot;)</f><v>0.804999999999993</v></c><c r="CE38" s="38" t="n"><f aca="false">IF(ISNUMBER(CD38),CD38,IF(ISNUMBER(CC38),CC38,&quot;&quot;))</f><v>0.804999999999993</v></c><c r="CF38" s="38" t="n"><f aca="false">IF(AND(ISNUMBER(SPH_PREOP),ISNUMBER(SE_LAST_)),SPH_PREOP+CYL_PREOP/2,&quot;&quot;)</f><v>4.75</v></c><c r="CG38" s="38" t="n"><f aca="false">IF(ISNUMBER(SE_12),SE_12,IF(ISNUMBER(SE_6),SE_6,&quot;&quot;))</f><v>-1.25</v></c><c r="CH38" s="51" t="n"><f aca="false">IF(AND(ISNUMBER(SE_LAST_),ISNUMBER(REF_TARGET)),SE_LAST_-REF_TARGET,&quot;&quot;)</f><v>-0.5</v></c><c r="CI38" s="52" t="n"><f aca="false">IF(ISNUMBER(Y38),IF(ISNUMBER(BJ38),BJ38-Y38,IF(ISNUMBER(AR38),AR38-Y38,&quot;&quot;)),&quot;&quot;)</f><v>-301</v></c><c r="CJ38" s="38" t="n"><f aca="false">IF(ISNUMBER(Z38),IF(ISNUMBER(AT38),AT38-Z38,IF(ISNUMBER(BL38),BL38-Z38,&quot;&quot;)),&quot;&quot;)</f><v>0.0799999999999983</v></c><c r="CK38" s="53" t="n"><f aca="false">IF(ISNUMBER(LAST_SE_ERROR),REF_TARGET,&quot;&quot;)</f><v>-0.75</v></c><c r="CL38" s="53" t="n"><f aca="false">IF(AND(OR(ISNUMBER(BH38),ISNUMBER(AP38)),ISNUMBER(W38)),-LOG(20/W38)--LOG(20/IF(ISNUMBER(BH38),BH38,AP38)),&quot;&quot;)</f><v>0.477121254719662</v></c><c r="CM38" s="54" t="n"><f aca="false">IF(ISNUMBER(BF38),BF38,IF(ISNUMBER(AN38),AN38,&quot;&quot;))</f><v>1</v></c><c r="CN38" s="54" t="n"><f aca="false">IF(AND(ISNUMBER(CM38),ISNUMBER(U38)),CM38-U38,&quot;&quot;)</f><v>0.5</v></c><c r="CO38" s="55" t="n"><f aca="false">IF(ISNUMBER(BCVA_12),BCVA_12,IF(ISNUMBER(BCVA_6),BCVA_6,&quot;&quot;))</f><v>20</v></c><c r="CP38" s="55" t="n"><f aca="false">IF(ISNUMBER(CO38),PREOP_BCVA,&quot;&quot;)</f><v>60</v></c><c r="CQ38" s="56" t="n"><f aca="false">IF(AND(REF_TARGET&lt;=0,REF_TARGET&gt;-1),IF(ISNUMBER(UDVA_12),UDVA_12,IF(ISNUMBER(UDVA_6),UDVA_6,&quot;&quot;)),&quot;&quot;)</f><v>40</v></c><c r="CR38" s="53" t="n"><f aca="false">IF(ISNUMBER(PREOP_PENTACAM_RV),IF(ISNUMBER(SPH_6),IF(ISNUMBER($EQ38),0,1),&quot;&quot;),&quot;&quot;)</f><v>1</v></c><c r="CS38" s="53" t="n"><f aca="false">IF(ISNUMBER(PREOP_PENTACAM_RV),IF(ISNUMBER(SPH_12),IF(ISNUMBER($GM38),0,1),&quot;&quot;),&quot;&quot;)</f><v>0</v></c><c r="CT38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38" s="0" t="n"><v>7.82</v></c><c r="CV38" s="38" t="n"><v>7.54</v></c><c r="CW38" s="38" t="n"><v>9.7</v></c><c r="CX38" s="38" t="n"><v>-1.6</v></c><c r="CY38" s="38" t="n"><v>0.56</v></c><c r="CZ38" s="38" t="n"><v>0.9</v></c><c r="DA38" s="38" t="n"><v>1.65</v></c><c r="DB38" s="38" t="n"><v>2.45</v></c><c r="DC38" s="38" t="n"><v>792</v></c><c r="DD38" s="38" t="n"><v>821</v></c><c r="DE38" s="38" t="n"><v>873</v></c><c r="DF38" s="38" t="n"><v>934</v></c><c r="DG38" s="38" t="n"><v>730</v></c><c r="DH38" s="38" t="n"><v>900</v></c><c r="DI38" s="38" t="n"><v>713</v></c><c r="DJ38" s="38" t="n"><v>1.61</v></c><c r="DK38" s="38" t="n"><v>0.56</v></c><c r="DL38" s="38" t="n"><v>7.73</v></c><c r="DM38" s="38" t="n"><v>7.62</v></c><c r="DN38" s="38" t="n"><v>7.76</v></c><c r="DO38" s="38" t="n"><v>8.23</v></c><c r="DP38" s="38" t="n"><v>8.4</v></c><c r="DQ38" s="38" t="n"><v>8.44</v></c><c r="DR38" s="38" t="n"><v>0</v></c><c r="DS38" s="38" t="n"><v>0.9</v></c><c r="DT38" s="38" t="n"><v>6.71</v></c><c r="DU38" s="38" t="n"><v>6.35</v></c><c r="DV38" s="38" t="n"><v>6.52</v></c><c r="DW38" s="38" t="n"><v>7.16</v></c><c r="DX38" s="38" t="n"><v>7.47</v></c><c r="DY38" s="38" t="n"><v>0</v></c><c r="DZ38" s="38" t="n"><v>0</v></c><c r="EA38" s="58" t="n"><v>0.9</v></c><c r="EB38" s="59" t="n"><v>43.2</v></c><c r="EC38" s="59" t="n"><v>44.7</v></c><c r="ED38" s="59" t="n"><v>43.9</v></c><c r="EE38" s="59" t="n"><v>9.7</v></c><c r="EF38" s="59" t="n"><v>1.6</v></c><c r="EG38" s="59" t="n"><v>-5.7</v></c><c r="EH38" s="59" t="n"><v>-6.6</v></c><c r="EI38" s="59" t="n"><v>-6.1</v></c><c r="EJ38" s="59" t="n"><v>170.4</v></c><c r="EK38" s="59" t="n"><v>0.8</v></c><c r="EL38" s="59" t="n"><v>5.7</v></c><c r="EM38" s="59" t="n"><v>16.3</v></c><c r="EN38" s="59" t="n"><v>34.3</v></c><c r="EO38" s="59" t="n"><v>79.1</v></c><c r="EP38" s="60" t="n"><v>35</v></c><c r="GM38" s="52" t="n"><v>7.7</v></c><c r="GN38" s="38" t="n"><v>7.53</v></c><c r="GO38" s="38" t="n"><v>162.8</v></c><c r="GP38" s="38" t="n"><v>-0.9</v></c><c r="GQ38" s="38" t="n"><v>0.75</v></c><c r="GR38" s="38" t="n"><v>0.83</v></c><c r="GS38" s="38" t="n"><v>4.28</v></c><c r="GT38" s="38" t="n"><v>4.79</v></c><c r="GU38" s="38" t="n"><v>511</v></c><c r="GV38" s="38" t="n"><v>502</v></c><c r="GW38" s="38" t="n"><v>745</v></c><c r="GX38" s="38" t="n"><v>580</v></c><c r="GY38" s="38" t="n"><v>598</v></c><c r="GZ38" s="38" t="n"><v>585</v></c><c r="HA38" s="38" t="n"><v>491</v></c><c r="HB38" s="38" t="n"><v>-1.09</v></c><c r="HC38" s="38" t="n"><v>-0.19</v></c><c r="HD38" s="38" t="n"><v>7.6</v></c><c r="HE38" s="38" t="n"><v>7.63</v></c><c r="HF38" s="38" t="n"><v>7.81</v></c><c r="HG38" s="38" t="n"><v>8.07</v></c><c r="HH38" s="38" t="n"><v>8.24</v></c><c r="HI38" s="38" t="n"><v>8.31</v></c><c r="HJ38" s="38" t="n"><v>0</v></c><c r="HK38" s="38" t="n"><v>1.7</v></c><c r="HL38" s="38" t="n"><v>6</v></c><c r="HM38" s="38" t="n"><v>6.11</v></c><c r="HN38" s="38" t="n"><v>6.19</v></c><c r="HO38" s="38" t="n"><v>6.36</v></c><c r="HP38" s="38" t="n"><v>6.46</v></c><c r="HQ38" s="38" t="n"><v>0</v></c><c r="HR38" s="38" t="n"><v>0</v></c><c r="HS38" s="51" t="n"><v>1.7</v></c><c r="HT38" s="59" t="n"><v>43.9</v></c><c r="HU38" s="59" t="n"><v>44.8</v></c><c r="HV38" s="59" t="n"><v>44.3</v></c><c r="HW38" s="59" t="n"><v>162.8</v></c><c r="HX38" s="59" t="n"><v>0.9</v></c><c r="HY38" s="59" t="n"><v>-6.2</v></c><c r="HZ38" s="59" t="n"><v>-7.1</v></c><c r="IA38" s="59" t="n"><v>-6.6</v></c><c r="IB38" s="59" t="n"><v>2.7</v></c><c r="IC38" s="59" t="n"><v>0.8</v></c><c r="ID38" s="59" t="n"><v>3.7</v></c><c r="IE38" s="59" t="n"><v>11.1</v></c><c r="IF38" s="59" t="n"><v>24.4</v></c><c r="IG38" s="59" t="n"><v>61.8</v></c><c r="IH38" s="61" t="n"><v>35</v></c><c r="II38" s="52" t="n"><f aca="false">IF(ISNUMBER(GM38),GM38,IF(ISNUMBER(EQ38),EQ38,&quot;&quot;))</f><v>7.7</v></c><c r="IJ38" s="38" t="n"><f aca="false">IF(ISNUMBER(GN38),GN38,IF(ISNUMBER(ER38),ER38,&quot;&quot;))</f><v>7.53</v></c><c r="IK38" s="38" t="n"><f aca="false">IF(ISNUMBER(GO38),GO38,IF(ISNUMBER(ES38),ES38,&quot;&quot;))</f><v>162.8</v></c><c r="IL38" s="38" t="n"><f aca="false">IF(ISNUMBER(GP38),GP38,IF(ISNUMBER(ET38),ET38,&quot;&quot;))</f><v>-0.9</v></c><c r="IM38" s="38" t="n"><f aca="false">IF(ISNUMBER(GQ38),GQ38,IF(ISNUMBER(EU38),EU38,&quot;&quot;))</f><v>0.75</v></c><c r="IN38" s="38" t="n"><f aca="false">IF(ISNUMBER(GR38),GR38,IF(ISNUMBER(EV38),EV38,&quot;&quot;))</f><v>0.83</v></c><c r="IO38" s="38" t="n"><f aca="false">IF(ISNUMBER(GS38),GS38,IF(ISNUMBER(EW38),EW38,&quot;&quot;))</f><v>4.28</v></c><c r="IP38" s="38" t="n"><f aca="false">IF(ISNUMBER(GT38),GT38,IF(ISNUMBER(EX38),EX38,&quot;&quot;))</f><v>4.79</v></c><c r="IQ38" s="38" t="n"><f aca="false">IF(ISNUMBER(GU38),GU38,IF(ISNUMBER(EY38),EY38,&quot;&quot;))</f><v>511</v></c><c r="IR38" s="38" t="n"><f aca="false">IF(ISNUMBER(GV38),GV38,IF(ISNUMBER(EZ38),EZ38,&quot;&quot;))</f><v>502</v></c><c r="IS38" s="38" t="n"><f aca="false">IF(ISNUMBER(GW38),GW38,IF(ISNUMBER(FA38),FA38,&quot;&quot;))</f><v>745</v></c><c r="IT38" s="38" t="n"><f aca="false">IF(ISNUMBER(GX38),GX38,IF(ISNUMBER(FB38),FB38,&quot;&quot;))</f><v>580</v></c><c r="IU38" s="38" t="n"><f aca="false">IF(ISNUMBER(GY38),GY38,IF(ISNUMBER(FC38),FC38,&quot;&quot;))</f><v>598</v></c><c r="IV38" s="38" t="n"><f aca="false">IF(ISNUMBER(GZ38),GZ38,IF(ISNUMBER(FD38),FD38,&quot;&quot;))</f><v>585</v></c><c r="IW38" s="38" t="n"><f aca="false">IF(ISNUMBER(HA38),HA38,IF(ISNUMBER(FE38),FE38,&quot;&quot;))</f><v>491</v></c><c r="IX38" s="38" t="n"><f aca="false">IF(ISNUMBER(HB38),HB38,IF(ISNUMBER(FF38),FF38,&quot;&quot;))</f><v>-1.09</v></c><c r="IY38" s="38" t="n"><f aca="false">IF(ISNUMBER(HC38),HC38,IF(ISNUMBER(FG38),FG38,&quot;&quot;))</f><v>-0.19</v></c><c r="IZ38" s="38" t="n"><f aca="false">IF(ISNUMBER(HD38),HD38,IF(ISNUMBER(FH38),FH38,&quot;&quot;))</f><v>7.6</v></c><c r="JA38" s="38" t="n"><f aca="false">IF(ISNUMBER(HE38),HE38,IF(ISNUMBER(FI38),FI38,&quot;&quot;))</f><v>7.63</v></c><c r="JB38" s="38" t="n"><f aca="false">IF(ISNUMBER(HF38),HF38,IF(ISNUMBER(FJ38),FJ38,&quot;&quot;))</f><v>7.81</v></c><c r="JC38" s="38" t="n"><f aca="false">IF(ISNUMBER(HG38),HG38,IF(ISNUMBER(FK38),FK38,&quot;&quot;))</f><v>8.07</v></c><c r="JD38" s="38" t="n"><f aca="false">IF(ISNUMBER(HH38),HH38,IF(ISNUMBER(FL38),FL38,&quot;&quot;))</f><v>8.24</v></c><c r="JE38" s="38" t="n"><f aca="false">IF(ISNUMBER(HI38),HI38,IF(ISNUMBER(FM38),FM38,&quot;&quot;))</f><v>8.31</v></c><c r="JF38" s="38" t="n"><f aca="false">IF(ISNUMBER(HJ38),HJ38,IF(ISNUMBER(FN38),FN38,&quot;&quot;))</f><v>0</v></c><c r="JG38" s="38" t="n"><f aca="false">IF(ISNUMBER(HK38),HK38,IF(ISNUMBER(FO38),FO38,&quot;&quot;))</f><v>1.7</v></c><c r="JH38" s="38" t="n"><f aca="false">IF(ISNUMBER(HL38),HL38,IF(ISNUMBER(FP38),FP38,&quot;&quot;))</f><v>6</v></c><c r="JI38" s="38" t="n"><f aca="false">IF(ISNUMBER(HM38),HM38,IF(ISNUMBER(FQ38),FQ38,&quot;&quot;))</f><v>6.11</v></c><c r="JJ38" s="38" t="n"><f aca="false">IF(ISNUMBER(HN38),HN38,IF(ISNUMBER(FR38),FR38,&quot;&quot;))</f><v>6.19</v></c><c r="JK38" s="38" t="n"><f aca="false">IF(ISNUMBER(HO38),HO38,IF(ISNUMBER(FS38),FS38,&quot;&quot;))</f><v>6.36</v></c><c r="JL38" s="38" t="n"><f aca="false">IF(ISNUMBER(HP38),HP38,IF(ISNUMBER(FT38),FT38,&quot;&quot;))</f><v>6.46</v></c><c r="JM38" s="38" t="n"><f aca="false">IF(ISNUMBER(HQ38),HQ38,IF(ISNUMBER(FU38),FU38,&quot;&quot;))</f><v>0</v></c><c r="JN38" s="51" t="n"><f aca="false">IF(ISNUMBER(HR38),HR38,IF(ISNUMBER(FV38),FV38,&quot;&quot;))</f><v>0</v></c><c r="JO38" s="59" t="n"><f aca="false">IF(ISNUMBER(HS38),HS38,IF(ISNUMBER(FW38),FW38,&quot;&quot;))</f><v>1.7</v></c><c r="JP38" s="59" t="n"><f aca="false">IF(ISNUMBER(HT38),HT38,IF(ISNUMBER(FX38),FX38,&quot;&quot;))</f><v>43.9</v></c><c r="JQ38" s="59" t="n"><f aca="false">IF(ISNUMBER(HU38),HU38,IF(ISNUMBER(FY38),FY38,&quot;&quot;))</f><v>44.8</v></c><c r="JR38" s="59" t="n"><f aca="false">IF(ISNUMBER(HV38),HV38,IF(ISNUMBER(FZ38),FZ38,&quot;&quot;))</f><v>44.3</v></c><c r="JS38" s="59" t="n"><f aca="false">IF(ISNUMBER(HW38),HW38,IF(ISNUMBER(GA38),GA38,&quot;&quot;))</f><v>162.8</v></c><c r="JT38" s="59" t="n"><f aca="false">IF(ISNUMBER(HX38),HX38,IF(ISNUMBER(GB38),GB38,&quot;&quot;))</f><v>0.9</v></c><c r="JU38" s="59" t="n"><f aca="false">IF(ISNUMBER(HY38),HY38,IF(ISNUMBER(GC38),GC38,&quot;&quot;))</f><v>-6.2</v></c><c r="JV38" s="59" t="n"><f aca="false">IF(ISNUMBER(HZ38),HZ38,IF(ISNUMBER(GD38),GD38,&quot;&quot;))</f><v>-7.1</v></c><c r="JW38" s="59" t="n"><f aca="false">IF(ISNUMBER(IA38),IA38,IF(ISNUMBER(GE38),GE38,&quot;&quot;))</f><v>-6.6</v></c><c r="JX38" s="59" t="n"><f aca="false">IF(ISNUMBER(IB38),IB38,IF(ISNUMBER(GF38),GF38,&quot;&quot;))</f><v>2.7</v></c><c r="JY38" s="59" t="n"><f aca="false">IF(ISNUMBER(IC38),IC38,IF(ISNUMBER(GG38),GG38,&quot;&quot;))</f><v>0.8</v></c><c r="JZ38" s="59" t="n"><f aca="false">IF(ISNUMBER(ID38),ID38,IF(ISNUMBER(GH38),GH38,&quot;&quot;))</f><v>3.7</v></c><c r="KA38" s="59" t="n"><f aca="false">IF(ISNUMBER(IE38),IE38,IF(ISNUMBER(GI38),GI38,&quot;&quot;))</f><v>11.1</v></c><c r="KB38" s="59" t="n"><f aca="false">IF(ISNUMBER(IF38),IF38,IF(ISNUMBER(GJ38),GJ38,&quot;&quot;))</f><v>24.4</v></c><c r="KC38" s="59" t="n"><f aca="false">IF(ISNUMBER(IG38),IG38,IF(ISNUMBER(GK38),GK38,&quot;&quot;))</f><v>61.8</v></c><c r="KD38" s="61" t="n"><f aca="false">IF(ISNUMBER(IH38),IH38,IF(ISNUMBER(GL38),GL38,&quot;&quot;))</f><v>35</v></c><c r="KE38" s="52" t="n"><f aca="false">IF(AND(ISNUMBER(II38),ISNUMBER(CU38)),II38-CU38,&quot;&quot;)</f><v>-0.12</v></c><c r="KF38" s="38" t="n"><f aca="false">IF(AND(ISNUMBER(IJ38),ISNUMBER(CV38)),IJ38-CV38,&quot;&quot;)</f><v>-0.00999999999999979</v></c><c r="KG38" s="38" t="n"><f aca="false">IF(AND(ISNUMBER(IK38),ISNUMBER(CW38)),IK38-CW38,&quot;&quot;)</f><v>153.1</v></c><c r="KH38" s="38" t="n"><f aca="false">IF(AND(ISNUMBER(IL38),ISNUMBER(CX38)),IL38-CX38,&quot;&quot;)</f><v>0.7</v></c><c r="KI38" s="38" t="n"><f aca="false">IF(AND(ISNUMBER(IM38),ISNUMBER(CY38)),IM38-CY38,&quot;&quot;)</f><v>0.19</v></c><c r="KJ38" s="38" t="n"><f aca="false">IF(AND(ISNUMBER(IN38),ISNUMBER(CZ38)),IN38-CZ38,&quot;&quot;)</f><v>-0.07</v></c><c r="KK38" s="38" t="n"><f aca="false">IF(AND(ISNUMBER(IO38),ISNUMBER(DA38)),IO38-DA38,&quot;&quot;)</f><v>2.63</v></c><c r="KL38" s="38" t="n"><f aca="false">IF(AND(ISNUMBER(IP38),ISNUMBER(DB38)),IP38-DB38,&quot;&quot;)</f><v>2.34</v></c><c r="KM38" s="38" t="n"><f aca="false">IF(AND(ISNUMBER(IQ38),ISNUMBER(DC38)),IQ38-DC38,&quot;&quot;)</f><v>-281</v></c><c r="KN38" s="38" t="n"><f aca="false">IF(AND(ISNUMBER(IR38),ISNUMBER(DD38)),IR38-DD38,&quot;&quot;)</f><v>-319</v></c><c r="KO38" s="38" t="n"><f aca="false">IF(AND(ISNUMBER(IS38),ISNUMBER(DE38)),IS38-DE38,&quot;&quot;)</f><v>-128</v></c><c r="KP38" s="38" t="n"><f aca="false">IF(AND(ISNUMBER(IT38),ISNUMBER(DF38)),IT38-DF38,&quot;&quot;)</f><v>-354</v></c><c r="KQ38" s="38" t="n"><f aca="false">IF(AND(ISNUMBER(IU38),ISNUMBER(DG38)),IU38-DG38,&quot;&quot;)</f><v>-132</v></c><c r="KR38" s="38" t="n"><f aca="false">IF(AND(ISNUMBER(IV38),ISNUMBER(DH38)),IV38-DH38,&quot;&quot;)</f><v>-315</v></c><c r="KS38" s="38" t="n"><f aca="false">IF(AND(ISNUMBER(IW38),ISNUMBER(DI38)),IW38-DI38,&quot;&quot;)</f><v>-222</v></c><c r="KT38" s="38" t="n"><f aca="false">IF(AND(ISNUMBER(IX38),ISNUMBER(DJ38)),IX38-DJ38,&quot;&quot;)</f><v>-2.7</v></c><c r="KU38" s="38" t="n"><f aca="false">IF(AND(ISNUMBER(IY38),ISNUMBER(DK38)),IY38-DK38,&quot;&quot;)</f><v>-0.75</v></c><c r="KV38" s="38" t="n"><f aca="false">IF(AND(ISNUMBER(IZ38),ISNUMBER(DL38)),IZ38-DL38,&quot;&quot;)</f><v>-0.130000000000001</v></c><c r="KW38" s="38" t="n"><f aca="false">IF(AND(ISNUMBER(JA38),ISNUMBER(DM38)),JA38-DM38,&quot;&quot;)</f><v>0.00999999999999979</v></c><c r="KX38" s="38" t="n"><f aca="false">IF(AND(ISNUMBER(JB38),ISNUMBER(DN38)),JB38-DN38,&quot;&quot;)</f><v>0.0500000000000007</v></c><c r="KY38" s="38" t="n"><f aca="false">IF(AND(ISNUMBER(JC38),ISNUMBER(DO38)),JC38-DO38,&quot;&quot;)</f><v>-0.16</v></c><c r="KZ38" s="38" t="n"><f aca="false">IF(AND(ISNUMBER(JD38),ISNUMBER(DP38)),JD38-DP38,&quot;&quot;)</f><v>-0.16</v></c><c r="LA38" s="38" t="n"><f aca="false">IF(AND(ISNUMBER(JE38),ISNUMBER(DQ38)),JE38-DQ38,&quot;&quot;)</f><v>-0.129999999999999</v></c><c r="LB38" s="38" t="n"><f aca="false">IF(AND(ISNUMBER(JF38),ISNUMBER(DR38)),JF38-DR38,&quot;&quot;)</f><v>0</v></c><c r="LC38" s="38" t="n"><f aca="false">IF(AND(ISNUMBER(JG38),ISNUMBER(DS38)),JG38-DS38,&quot;&quot;)</f><v>0.8</v></c><c r="LD38" s="38" t="n"><f aca="false">IF(AND(ISNUMBER(JH38),ISNUMBER(DT38)),JH38-DT38,&quot;&quot;)</f><v>-0.71</v></c><c r="LE38" s="38" t="n"><f aca="false">IF(AND(ISNUMBER(JI38),ISNUMBER(DU38)),JI38-DU38,&quot;&quot;)</f><v>-0.239999999999999</v></c><c r="LF38" s="38" t="n"><f aca="false">IF(AND(ISNUMBER(JJ38),ISNUMBER(DV38)),JJ38-DV38,&quot;&quot;)</f><v>-0.329999999999999</v></c><c r="LG38" s="38" t="n"><f aca="false">IF(AND(ISNUMBER(JK38),ISNUMBER(DW38)),JK38-DW38,&quot;&quot;)</f><v>-0.8</v></c><c r="LH38" s="38" t="n"><f aca="false">IF(AND(ISNUMBER(JL38),ISNUMBER(DX38)),JL38-DX38,&quot;&quot;)</f><v>-1.01</v></c><c r="LI38" s="38" t="n"><f aca="false">IF(AND(ISNUMBER(JM38),ISNUMBER(DY38)),JM38-DY38,&quot;&quot;)</f><v>0</v></c><c r="LJ38" s="38" t="n"><f aca="false">IF(AND(ISNUMBER(JN38),ISNUMBER(DZ38)),JN38-DZ38,&quot;&quot;)</f><v>0</v></c><c r="LK38" s="38" t="n"><f aca="false">IF(AND(ISNUMBER(JO38),ISNUMBER(EA38)),JO38-EA38,&quot;&quot;)</f><v>0.8</v></c><c r="LL38" s="38" t="n"><f aca="false">IF(AND(ISNUMBER(JP38),ISNUMBER(EB38)),JP38-EB38,&quot;&quot;)</f><v>0.699999999999996</v></c><c r="LM38" s="38" t="n"><f aca="false">IF(AND(ISNUMBER(JQ38),ISNUMBER(EC38)),JQ38-EC38,&quot;&quot;)</f><v>0.0999999999999943</v></c><c r="LN38" s="38" t="n"><f aca="false">IF(AND(ISNUMBER(JR38),ISNUMBER(ED38)),JR38-ED38,&quot;&quot;)</f><v>0.399999999999999</v></c><c r="LO38" s="38" t="n"><f aca="false">IF(AND(ISNUMBER(JS38),ISNUMBER(EE38)),JS38-EE38,&quot;&quot;)</f><v>153.1</v></c><c r="LP38" s="38" t="n"><f aca="false">IF(AND(ISNUMBER(JT38),ISNUMBER(EF38)),JT38-EF38,&quot;&quot;)</f><v>-0.7</v></c><c r="LQ38" s="38" t="n"><f aca="false">IF(AND(ISNUMBER(JU38),ISNUMBER(EG38)),JU38-EG38,&quot;&quot;)</f><v>-0.5</v></c><c r="LR38" s="38" t="n"><f aca="false">IF(AND(ISNUMBER(JV38),ISNUMBER(EH38)),JV38-EH38,&quot;&quot;)</f><v>-0.5</v></c><c r="LS38" s="38" t="n"><f aca="false">IF(AND(ISNUMBER(JW38),ISNUMBER(EI38)),JW38-EI38,&quot;&quot;)</f><v>-0.5</v></c><c r="LT38" s="38" t="n"><f aca="false">IF(AND(ISNUMBER(JX38),ISNUMBER(EJ38)),JX38-EJ38,&quot;&quot;)</f><v>-167.7</v></c><c r="LU38" s="38" t="n"><f aca="false">IF(AND(ISNUMBER(JY38),ISNUMBER(EK38)),JY38-EK38,&quot;&quot;)</f><v>0</v></c><c r="LV38" s="38" t="n"><f aca="false">IF(AND(ISNUMBER(JZ38),ISNUMBER(EL38)),JZ38-EL38,&quot;&quot;)</f><v>-2</v></c><c r="LW38" s="38" t="n"><f aca="false">IF(AND(ISNUMBER(KA38),ISNUMBER(EM38)),KA38-EM38,&quot;&quot;)</f><v>-5.2</v></c><c r="LX38" s="38" t="n"><f aca="false">IF(AND(ISNUMBER(KB38),ISNUMBER(EN38)),KB38-EN38,&quot;&quot;)</f><v>-9.9</v></c><c r="LY38" s="38" t="n"><f aca="false">IF(AND(ISNUMBER(KC38),ISNUMBER(EO38)),KC38-EO38,&quot;&quot;)</f><v>-17.3</v></c><c r="LZ38" s="38" t="n"><f aca="false">IF(AND(ISNUMBER(KD38),ISNUMBER(EP38)),KD38-EP38,&quot;&quot;)</f><v>0</v></c><c r="MA38" s="38" t="str"><f aca="false">IF(AND(ISNUMBER(HT38),ISNUMBER(FX38)),HT38-FX38,&quot;&quot;)</f><v></v></c><c r="MB38" s="38" t="str"><f aca="false">IF(AND(ISNUMBER(HU38),ISNUMBER(FY38)),HU38-FY38,&quot;&quot;)</f><v></v></c><c r="MC38" s="38" t="str"><f aca="false">IF(AND(ISNUMBER(HY38),ISNUMBER(GC38)),HY38-GC38,&quot;&quot;)</f><v></v></c><c r="MD38" s="38" t="n"><f aca="false">HZ38-GD38</f><v>-7.1</v></c></row><row collapsed="false" customFormat="false" customHeight="true" hidden="false" ht="26.25" outlineLevel="0" r="39"><c r="A39" s="35" t="n"><v>41283</v></c><c r="B39" s="36" t="s"><v>405</v></c><c r="C39" s="36" t="s"><v>406</v></c><c r="D39" s="37" t="s"><v>339</v></c><c r="E39" s="38" t="n"><v>65</v></c><c r="F39" s="35" t="n"><v>17392</v></c><c r="G39" s="36" t="s"><v>340</v></c><c r="H39" s="36" t="s"><v>333</v></c><c r="I39" s="65" t="n"><v>1834386</v></c><c r="K39" s="86"/><c r="L39" s="87"/><c r="M39" s="87"/><c r="N39" s="87"/><c r="O39" s="87"/><c r="P39" s="42" t="n"><v>-0.5</v></c><c r="Q39" s="43" t="n"><v>-0.53</v></c><c r="R39" s="43" t="s"><v>407</v></c><c r="S39" s="44" t="n"><v>41218</v></c><c r="T39" s="45" t="n"><v>-1</v></c><c r="U39" s="45" t="n"><v>1</v></c><c r="V39" s="38" t="n"><v>11</v></c><c r="W39" s="38" t="n"><v>30</v></c><c r="X39" s="38" t="n"><v>15</v></c><c r="Y39" s="38" t="n"><v>569</v></c><c r="Z39" s="38" t="n"><v>24.64</v></c><c r="AC39" s="38" t="n"><v>3.72</v></c><c r="AD39" s="38" t="n"><v>42.88</v></c><c r="AE39" s="38" t="n"><v>118</v></c><c r="AF39" s="38" t="n"><v>44</v></c><c r="AG39" s="38" t="n"><v>28</v></c><c r="AH39" s="38" t="n"><v>0</v></c><c r="AI39" s="38" t="n"><f aca="false">IF(AND(ISNUMBER(SK),SK&gt;0),1,0)</f><v>0</v></c><c r="AK39" s="46" t="n"><v>41415</v></c><c r="AL39" s="47" t="n"><v>50</v></c><c r="AM39" s="45" t="n"><v>-1</v></c><c r="AN39" s="45" t="n"><v>1</v></c><c r="AO39" s="38" t="n"><v>32</v></c><c r="AP39" s="38" t="n"><v>20</v></c><c r="AQ39" s="38" t="n"><v>12</v></c><c r="AR39" s="38" t="n"><v>540</v></c><c r="AS39" s="38" t="n"><v>2123</v></c><c r="AZ39" s="38" t="n"><f aca="false">IF(ISNUMBER(AM39),AM39+0.5*AN39,&quot;&quot;)</f><v>-0.5</v></c><c r="BA39" s="38" t="n"><f aca="false">IF(ISNUMBER(AZ39),IF(ISNUMBER(Q39),AZ39-Q39,&quot;MISSING&quot;),&quot;&quot;)</f><v>0.03</v></c><c r="BB39" s="38" t="n"><f aca="false">IF(AND(ISNUMBER(AR39),ISNUMBER(Y39)),AR39-Y39,IF(ISNUMBER(AR39),&quot;MISSING&quot;,&quot;&quot;))</f><v>-29</v></c><c r="BC39" s="39" t="n"><v>41578</v></c><c r="BD39" s="47"/><c r="BE39" s="45" t="n"><v>-1.25</v></c><c r="BF39" s="45" t="n"><v>0.75</v></c><c r="BG39" s="38" t="n"><v>115</v></c><c r="BH39" s="38" t="n"><v>30</v></c><c r="BI39" s="38" t="n"><v>12</v></c><c r="BJ39" s="38" t="n"><v>544</v></c><c r="BK39" s="38" t="n"><v>2404</v></c><c r="BL39" s="38" t="n"><v>24.77</v></c><c r="BM39" s="38" t="n"><v>4.85</v></c><c r="BN39" s="38" t="n"><v>42.67</v></c><c r="BO39" s="38" t="n"><v>113</v></c><c r="BP39" s="38" t="n"><v>43.72</v></c><c r="BQ39" s="38" t="n"><v>23</v></c><c r="BR39" s="38" t="n"><f aca="false">IF(ISNUMBER(BE39),BE39+0.5*BF39,&quot;&quot;)</f><v>-0.875</v></c><c r="BS39" s="38" t="n"><f aca="false">IF(ISNUMBER(BR39),IF(ISNUMBER($Q39),BR39-$Q39,&quot;MISSING&quot;),&quot;&quot;)</f><v>-0.345</v></c><c r="BT39" s="38" t="n"><f aca="false">IF(AND(ISNUMBER(BJ39),ISNUMBER($Y39)),BJ39-$Y39,IF(ISNUMBER(BJ39),&quot;MISSING&quot;,&quot;&quot;))</f><v>-25</v></c><c r="BU39" s="38" t="n"><f aca="false">IF(AND(ISBLANK($AM39),ISBLANK($BE39)),0,1)</f><v>1</v></c><c r="BV39" s="38" t="n"><f aca="false">IF(AND(ISNUMBER($AM39),ISNUMBER($BE39)),1,0)</f><v>1</v></c><c r="BW39" s="38" t="n"><f aca="false">IF(BV39,SE_PREOP,&quot;&quot;)</f><v>-0.5</v></c><c r="BX39" s="38" t="n"><f aca="false">IF(FU_6_AND_12,SE_6,&quot;&quot;)</f><v>-0.5</v></c><c r="BY39" s="38" t="n"><f aca="false">IF(FU_6_AND_12,SE_12,&quot;&quot;)</f><v>-0.875</v></c><c r="BZ39" s="49" t="n"><f aca="false">IF(AND(ISNUMBER(BC39),ISNUMBER(BE39)),BC39-A39,IF(ISNUMBER(AK39),AK39-A39,0))</f><v>295</v></c><c r="CA39" s="50" t="n"><f aca="false">IF(BZ39&gt;0,BZ39/30,&quot;&quot;)</f><v>9.83333333333333</v></c><c r="CB39" s="38" t="n"><f aca="false">IF(AND(ISNUMBER(AZ39),ISNUMBER(BR39)),(BR39-AZ39),&quot;&quot;)</f><v>-0.375</v></c><c r="CC39" s="38" t="str"><f aca="false">IF(AND(ISNUMBER(AX39), ISNUMBER(AD39)), AVERAGE(AX39,AV39)-AVERAGE(AD39,AF39),&quot;&quot;)</f><v></v></c><c r="CD39" s="38" t="n"><f aca="false">IF(AND(ISNUMBER(BN39), ISNUMBER(AD39)), AVERAGE(BN39,BP39)-AVERAGE(AD39,AF39),&quot;&quot;)</f><v>-0.244999999999997</v></c><c r="CE39" s="38" t="n"><f aca="false">IF(ISNUMBER(CD39),CD39,IF(ISNUMBER(CC39),CC39,&quot;&quot;))</f><v>-0.244999999999997</v></c><c r="CF39" s="38" t="n"><f aca="false">IF(AND(ISNUMBER(SPH_PREOP),ISNUMBER(SE_LAST_)),SPH_PREOP+CYL_PREOP/2,&quot;&quot;)</f><v>-0.5</v></c><c r="CG39" s="38" t="n"><f aca="false">IF(ISNUMBER(SE_12),SE_12,IF(ISNUMBER(SE_6),SE_6,&quot;&quot;))</f><v>-0.875</v></c><c r="CH39" s="51" t="n"><f aca="false">IF(AND(ISNUMBER(SE_LAST_),ISNUMBER(REF_TARGET)),SE_LAST_-REF_TARGET,&quot;&quot;)</f><v>-0.345</v></c><c r="CI39" s="52" t="n"><f aca="false">IF(ISNUMBER(Y39),IF(ISNUMBER(BJ39),BJ39-Y39,IF(ISNUMBER(AR39),AR39-Y39,&quot;&quot;)),&quot;&quot;)</f><v>-25</v></c><c r="CJ39" s="38" t="n"><f aca="false">IF(ISNUMBER(Z39),IF(ISNUMBER(AT39),AT39-Z39,IF(ISNUMBER(BL39),BL39-Z39,&quot;&quot;)),&quot;&quot;)</f><v>0.129999999999999</v></c><c r="CK39" s="53" t="n"><f aca="false">IF(ISNUMBER(LAST_SE_ERROR),REF_TARGET,&quot;&quot;)</f><v>-0.53</v></c><c r="CL39" s="53" t="n"><f aca="false">IF(AND(OR(ISNUMBER(BH39),ISNUMBER(AP39)),ISNUMBER(W39)),-LOG(20/W39)--LOG(20/IF(ISNUMBER(BH39),BH39,AP39)),&quot;&quot;)</f><v>0</v></c><c r="CM39" s="54" t="n"><f aca="false">IF(ISNUMBER(BF39),BF39,IF(ISNUMBER(AN39),AN39,&quot;&quot;))</f><v>0.75</v></c><c r="CN39" s="54" t="n"><f aca="false">IF(AND(ISNUMBER(CM39),ISNUMBER(U39)),CM39-U39,&quot;&quot;)</f><v>-0.25</v></c><c r="CO39" s="55" t="n"><f aca="false">IF(ISNUMBER(BCVA_12),BCVA_12,IF(ISNUMBER(BCVA_6),BCVA_6,&quot;&quot;))</f><v>30</v></c><c r="CP39" s="55" t="n"><f aca="false">IF(ISNUMBER(CO39),PREOP_BCVA,&quot;&quot;)</f><v>30</v></c><c r="CQ39" s="56" t="n"><f aca="false">IF(AND(REF_TARGET&lt;=0,REF_TARGET&gt;-1),IF(ISNUMBER(UDVA_12),UDVA_12,IF(ISNUMBER(UDVA_6),UDVA_6,&quot;&quot;)),&quot;&quot;)</f><v>50</v></c><c r="CR39" s="53" t="n"><f aca="false">IF(ISNUMBER(PREOP_PENTACAM_RV),IF(ISNUMBER(SPH_6),IF(ISNUMBER($EQ39),0,1),&quot;&quot;),&quot;&quot;)</f><v>1</v></c><c r="CS39" s="53" t="n"><f aca="false">IF(ISNUMBER(PREOP_PENTACAM_RV),IF(ISNUMBER(SPH_12),IF(ISNUMBER($GM39),0,1),&quot;&quot;),&quot;&quot;)</f><v>0</v></c><c r="CT39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39" s="0" t="n"><v>7.76</v></c><c r="CV39" s="38" t="n"><v>7.87</v></c><c r="CW39" s="38" t="n"><v>124.8</v></c><c r="CX39" s="38" t="n"><v>0.6</v></c><c r="CY39" s="38" t="n"><v>0.24</v></c><c r="CZ39" s="38" t="n"><v>0.7</v></c><c r="DA39" s="38" t="n"><v>3.13</v></c><c r="DB39" s="38" t="n"><v>3.7</v></c><c r="DC39" s="38" t="n"><v>576</v></c><c r="DD39" s="38" t="n"><v>575</v></c><c r="DE39" s="38" t="n"><v>708</v></c><c r="DF39" s="38" t="n"><v>646</v></c><c r="DG39" s="38" t="n"><v>643</v></c><c r="DH39" s="38" t="n"><v>647</v></c><c r="DI39" s="38" t="n"><v>573</v></c><c r="DJ39" s="38" t="n"><v>-0.41</v></c><c r="DK39" s="38" t="n"><v>-0.34</v></c><c r="DL39" s="38" t="n"><v>7.89</v></c><c r="DM39" s="38" t="n"><v>7.76</v></c><c r="DN39" s="38" t="n"><v>7.76</v></c><c r="DO39" s="38" t="n"><v>8.09</v></c><c r="DP39" s="38" t="n"><v>8.68</v></c><c r="DQ39" s="38" t="n"><v>8.97</v></c><c r="DR39" s="38" t="n"><v>0</v></c><c r="DS39" s="38" t="n"><v>1.6</v></c><c r="DT39" s="38" t="n"><v>6.26</v></c><c r="DU39" s="38" t="n"><v>6.33</v></c><c r="DV39" s="38" t="n"><v>6.55</v></c><c r="DW39" s="38" t="n"><v>6.99</v></c><c r="DX39" s="38" t="n"><v>7.33</v></c><c r="DY39" s="38" t="n"><v>7.33</v></c><c r="DZ39" s="38" t="n"><v>0</v></c><c r="EA39" s="58" t="n"><v>1.6</v></c><c r="EB39" s="59" t="n"><v>42.9</v></c><c r="EC39" s="59" t="n"><v>43.5</v></c><c r="ED39" s="59" t="n"><v>43.2</v></c><c r="EE39" s="59" t="n"><v>124.8</v></c><c r="EF39" s="59" t="n"><v>0.6</v></c><c r="EG39" s="59" t="n"><v>-6.2</v></c><c r="EH39" s="59" t="n"><v>-6.6</v></c><c r="EI39" s="59" t="n"><v>-6.4</v></c><c r="EJ39" s="59" t="n"><v>175.5</v></c><c r="EK39" s="59" t="n"><v>0.4</v></c><c r="EL39" s="59" t="n"><v>4.2</v></c><c r="EM39" s="59" t="n"><v>12.3</v></c><c r="EN39" s="59" t="n"><v>26.1</v></c><c r="EO39" s="59" t="n"><v>61.7</v></c><c r="EP39" s="60" t="n"><v>23</v></c><c r="GM39" s="52" t="n"><v>7.9</v></c><c r="GN39" s="38" t="n"><v>7.73</v></c><c r="GO39" s="38" t="n"><v>139</v></c><c r="GP39" s="38" t="n"><v>-0.9</v></c><c r="GQ39" s="38" t="n"><v>0.58</v></c><c r="GR39" s="38" t="n"><v>0.64</v></c><c r="GS39" s="38" t="n"><v>4.25</v></c><c r="GT39" s="38" t="n"><v>4.8</v></c><c r="GU39" s="38" t="n"><v>543</v></c><c r="GV39" s="38" t="n"><v>541</v></c><c r="GW39" s="38" t="n"><v>672</v></c><c r="GX39" s="38" t="n"><v>616</v></c><c r="GY39" s="38" t="n"><v>624</v></c><c r="GZ39" s="38" t="n"><v>613</v></c><c r="HA39" s="38" t="n"><v>537</v></c><c r="HB39" s="38" t="n"><v>-0.72</v></c><c r="HC39" s="38" t="n"><v>-0.46</v></c><c r="HD39" s="38" t="n"><v>7.83</v></c><c r="HE39" s="38" t="n"><v>7.78</v></c><c r="HF39" s="38" t="n"><v>7.84</v></c><c r="HG39" s="38" t="n"><v>8.07</v></c><c r="HH39" s="38" t="n"><v>8.32</v></c><c r="HI39" s="38" t="n"><v>8.54</v></c><c r="HJ39" s="38" t="n"><v>0</v></c><c r="HK39" s="38" t="n"><v>1.5</v></c><c r="HL39" s="38" t="n"><v>6.3</v></c><c r="HM39" s="38" t="n"><v>6.34</v></c><c r="HN39" s="38" t="n"><v>6.46</v></c><c r="HO39" s="38" t="n"><v>6.62</v></c><c r="HP39" s="38" t="n"><v>6.81</v></c><c r="HQ39" s="38" t="n"><v>0</v></c><c r="HR39" s="38" t="n"><v>0</v></c><c r="HS39" s="51" t="n"><v>1.5</v></c><c r="HT39" s="59" t="n"><v>42.7</v></c><c r="HU39" s="59" t="n"><v>43.6</v></c><c r="HV39" s="59" t="n"><v>43.2</v></c><c r="HW39" s="59" t="n"><v>139</v></c><c r="HX39" s="59" t="n"><v>0.9</v></c><c r="HY39" s="59" t="n"><v>-6.2</v></c><c r="HZ39" s="59" t="n"><v>-6.5</v></c><c r="IA39" s="59" t="n"><v>-6.4</v></c><c r="IB39" s="59" t="n"><v>179.4</v></c><c r="IC39" s="59" t="n"><v>0.4</v></c><c r="ID39" s="59" t="n"><v>3.9</v></c><c r="IE39" s="59" t="n"><v>11.6</v></c><c r="IF39" s="59" t="n"><v>24.8</v></c><c r="IG39" s="59" t="n"><v>60.8</v></c><c r="IH39" s="61" t="n"><v>21</v></c><c r="II39" s="52" t="n"><f aca="false">IF(ISNUMBER(GM39),GM39,IF(ISNUMBER(EQ39),EQ39,&quot;&quot;))</f><v>7.9</v></c><c r="IJ39" s="38" t="n"><f aca="false">IF(ISNUMBER(GN39),GN39,IF(ISNUMBER(ER39),ER39,&quot;&quot;))</f><v>7.73</v></c><c r="IK39" s="38" t="n"><f aca="false">IF(ISNUMBER(GO39),GO39,IF(ISNUMBER(ES39),ES39,&quot;&quot;))</f><v>139</v></c><c r="IL39" s="38" t="n"><f aca="false">IF(ISNUMBER(GP39),GP39,IF(ISNUMBER(ET39),ET39,&quot;&quot;))</f><v>-0.9</v></c><c r="IM39" s="38" t="n"><f aca="false">IF(ISNUMBER(GQ39),GQ39,IF(ISNUMBER(EU39),EU39,&quot;&quot;))</f><v>0.58</v></c><c r="IN39" s="38" t="n"><f aca="false">IF(ISNUMBER(GR39),GR39,IF(ISNUMBER(EV39),EV39,&quot;&quot;))</f><v>0.64</v></c><c r="IO39" s="38" t="n"><f aca="false">IF(ISNUMBER(GS39),GS39,IF(ISNUMBER(EW39),EW39,&quot;&quot;))</f><v>4.25</v></c><c r="IP39" s="38" t="n"><f aca="false">IF(ISNUMBER(GT39),GT39,IF(ISNUMBER(EX39),EX39,&quot;&quot;))</f><v>4.8</v></c><c r="IQ39" s="38" t="n"><f aca="false">IF(ISNUMBER(GU39),GU39,IF(ISNUMBER(EY39),EY39,&quot;&quot;))</f><v>543</v></c><c r="IR39" s="38" t="n"><f aca="false">IF(ISNUMBER(GV39),GV39,IF(ISNUMBER(EZ39),EZ39,&quot;&quot;))</f><v>541</v></c><c r="IS39" s="38" t="n"><f aca="false">IF(ISNUMBER(GW39),GW39,IF(ISNUMBER(FA39),FA39,&quot;&quot;))</f><v>672</v></c><c r="IT39" s="38" t="n"><f aca="false">IF(ISNUMBER(GX39),GX39,IF(ISNUMBER(FB39),FB39,&quot;&quot;))</f><v>616</v></c><c r="IU39" s="38" t="n"><f aca="false">IF(ISNUMBER(GY39),GY39,IF(ISNUMBER(FC39),FC39,&quot;&quot;))</f><v>624</v></c><c r="IV39" s="38" t="n"><f aca="false">IF(ISNUMBER(GZ39),GZ39,IF(ISNUMBER(FD39),FD39,&quot;&quot;))</f><v>613</v></c><c r="IW39" s="38" t="n"><f aca="false">IF(ISNUMBER(HA39),HA39,IF(ISNUMBER(FE39),FE39,&quot;&quot;))</f><v>537</v></c><c r="IX39" s="38" t="n"><f aca="false">IF(ISNUMBER(HB39),HB39,IF(ISNUMBER(FF39),FF39,&quot;&quot;))</f><v>-0.72</v></c><c r="IY39" s="38" t="n"><f aca="false">IF(ISNUMBER(HC39),HC39,IF(ISNUMBER(FG39),FG39,&quot;&quot;))</f><v>-0.46</v></c><c r="IZ39" s="38" t="n"><f aca="false">IF(ISNUMBER(HD39),HD39,IF(ISNUMBER(FH39),FH39,&quot;&quot;))</f><v>7.83</v></c><c r="JA39" s="38" t="n"><f aca="false">IF(ISNUMBER(HE39),HE39,IF(ISNUMBER(FI39),FI39,&quot;&quot;))</f><v>7.78</v></c><c r="JB39" s="38" t="n"><f aca="false">IF(ISNUMBER(HF39),HF39,IF(ISNUMBER(FJ39),FJ39,&quot;&quot;))</f><v>7.84</v></c><c r="JC39" s="38" t="n"><f aca="false">IF(ISNUMBER(HG39),HG39,IF(ISNUMBER(FK39),FK39,&quot;&quot;))</f><v>8.07</v></c><c r="JD39" s="38" t="n"><f aca="false">IF(ISNUMBER(HH39),HH39,IF(ISNUMBER(FL39),FL39,&quot;&quot;))</f><v>8.32</v></c><c r="JE39" s="38" t="n"><f aca="false">IF(ISNUMBER(HI39),HI39,IF(ISNUMBER(FM39),FM39,&quot;&quot;))</f><v>8.54</v></c><c r="JF39" s="38" t="n"><f aca="false">IF(ISNUMBER(HJ39),HJ39,IF(ISNUMBER(FN39),FN39,&quot;&quot;))</f><v>0</v></c><c r="JG39" s="38" t="n"><f aca="false">IF(ISNUMBER(HK39),HK39,IF(ISNUMBER(FO39),FO39,&quot;&quot;))</f><v>1.5</v></c><c r="JH39" s="38" t="n"><f aca="false">IF(ISNUMBER(HL39),HL39,IF(ISNUMBER(FP39),FP39,&quot;&quot;))</f><v>6.3</v></c><c r="JI39" s="38" t="n"><f aca="false">IF(ISNUMBER(HM39),HM39,IF(ISNUMBER(FQ39),FQ39,&quot;&quot;))</f><v>6.34</v></c><c r="JJ39" s="38" t="n"><f aca="false">IF(ISNUMBER(HN39),HN39,IF(ISNUMBER(FR39),FR39,&quot;&quot;))</f><v>6.46</v></c><c r="JK39" s="38" t="n"><f aca="false">IF(ISNUMBER(HO39),HO39,IF(ISNUMBER(FS39),FS39,&quot;&quot;))</f><v>6.62</v></c><c r="JL39" s="38" t="n"><f aca="false">IF(ISNUMBER(HP39),HP39,IF(ISNUMBER(FT39),FT39,&quot;&quot;))</f><v>6.81</v></c><c r="JM39" s="38" t="n"><f aca="false">IF(ISNUMBER(HQ39),HQ39,IF(ISNUMBER(FU39),FU39,&quot;&quot;))</f><v>0</v></c><c r="JN39" s="51" t="n"><f aca="false">IF(ISNUMBER(HR39),HR39,IF(ISNUMBER(FV39),FV39,&quot;&quot;))</f><v>0</v></c><c r="JO39" s="59" t="n"><f aca="false">IF(ISNUMBER(HS39),HS39,IF(ISNUMBER(FW39),FW39,&quot;&quot;))</f><v>1.5</v></c><c r="JP39" s="59" t="n"><f aca="false">IF(ISNUMBER(HT39),HT39,IF(ISNUMBER(FX39),FX39,&quot;&quot;))</f><v>42.7</v></c><c r="JQ39" s="59" t="n"><f aca="false">IF(ISNUMBER(HU39),HU39,IF(ISNUMBER(FY39),FY39,&quot;&quot;))</f><v>43.6</v></c><c r="JR39" s="59" t="n"><f aca="false">IF(ISNUMBER(HV39),HV39,IF(ISNUMBER(FZ39),FZ39,&quot;&quot;))</f><v>43.2</v></c><c r="JS39" s="59" t="n"><f aca="false">IF(ISNUMBER(HW39),HW39,IF(ISNUMBER(GA39),GA39,&quot;&quot;))</f><v>139</v></c><c r="JT39" s="59" t="n"><f aca="false">IF(ISNUMBER(HX39),HX39,IF(ISNUMBER(GB39),GB39,&quot;&quot;))</f><v>0.9</v></c><c r="JU39" s="59" t="n"><f aca="false">IF(ISNUMBER(HY39),HY39,IF(ISNUMBER(GC39),GC39,&quot;&quot;))</f><v>-6.2</v></c><c r="JV39" s="59" t="n"><f aca="false">IF(ISNUMBER(HZ39),HZ39,IF(ISNUMBER(GD39),GD39,&quot;&quot;))</f><v>-6.5</v></c><c r="JW39" s="59" t="n"><f aca="false">IF(ISNUMBER(IA39),IA39,IF(ISNUMBER(GE39),GE39,&quot;&quot;))</f><v>-6.4</v></c><c r="JX39" s="59" t="n"><f aca="false">IF(ISNUMBER(IB39),IB39,IF(ISNUMBER(GF39),GF39,&quot;&quot;))</f><v>179.4</v></c><c r="JY39" s="59" t="n"><f aca="false">IF(ISNUMBER(IC39),IC39,IF(ISNUMBER(GG39),GG39,&quot;&quot;))</f><v>0.4</v></c><c r="JZ39" s="59" t="n"><f aca="false">IF(ISNUMBER(ID39),ID39,IF(ISNUMBER(GH39),GH39,&quot;&quot;))</f><v>3.9</v></c><c r="KA39" s="59" t="n"><f aca="false">IF(ISNUMBER(IE39),IE39,IF(ISNUMBER(GI39),GI39,&quot;&quot;))</f><v>11.6</v></c><c r="KB39" s="59" t="n"><f aca="false">IF(ISNUMBER(IF39),IF39,IF(ISNUMBER(GJ39),GJ39,&quot;&quot;))</f><v>24.8</v></c><c r="KC39" s="59" t="n"><f aca="false">IF(ISNUMBER(IG39),IG39,IF(ISNUMBER(GK39),GK39,&quot;&quot;))</f><v>60.8</v></c><c r="KD39" s="61" t="n"><f aca="false">IF(ISNUMBER(IH39),IH39,IF(ISNUMBER(GL39),GL39,&quot;&quot;))</f><v>21</v></c><c r="KE39" s="52" t="n"><f aca="false">IF(AND(ISNUMBER(II39),ISNUMBER(CU39)),II39-CU39,&quot;&quot;)</f><v>0.140000000000001</v></c><c r="KF39" s="38" t="n"><f aca="false">IF(AND(ISNUMBER(IJ39),ISNUMBER(CV39)),IJ39-CV39,&quot;&quot;)</f><v>-0.14</v></c><c r="KG39" s="38" t="n"><f aca="false">IF(AND(ISNUMBER(IK39),ISNUMBER(CW39)),IK39-CW39,&quot;&quot;)</f><v>14.2</v></c><c r="KH39" s="38" t="n"><f aca="false">IF(AND(ISNUMBER(IL39),ISNUMBER(CX39)),IL39-CX39,&quot;&quot;)</f><v>-1.5</v></c><c r="KI39" s="38" t="n"><f aca="false">IF(AND(ISNUMBER(IM39),ISNUMBER(CY39)),IM39-CY39,&quot;&quot;)</f><v>0.34</v></c><c r="KJ39" s="38" t="n"><f aca="false">IF(AND(ISNUMBER(IN39),ISNUMBER(CZ39)),IN39-CZ39,&quot;&quot;)</f><v>-0.0600000000000001</v></c><c r="KK39" s="38" t="n"><f aca="false">IF(AND(ISNUMBER(IO39),ISNUMBER(DA39)),IO39-DA39,&quot;&quot;)</f><v>1.12</v></c><c r="KL39" s="38" t="n"><f aca="false">IF(AND(ISNUMBER(IP39),ISNUMBER(DB39)),IP39-DB39,&quot;&quot;)</f><v>1.1</v></c><c r="KM39" s="38" t="n"><f aca="false">IF(AND(ISNUMBER(IQ39),ISNUMBER(DC39)),IQ39-DC39,&quot;&quot;)</f><v>-33</v></c><c r="KN39" s="38" t="n"><f aca="false">IF(AND(ISNUMBER(IR39),ISNUMBER(DD39)),IR39-DD39,&quot;&quot;)</f><v>-34</v></c><c r="KO39" s="38" t="n"><f aca="false">IF(AND(ISNUMBER(IS39),ISNUMBER(DE39)),IS39-DE39,&quot;&quot;)</f><v>-36</v></c><c r="KP39" s="38" t="n"><f aca="false">IF(AND(ISNUMBER(IT39),ISNUMBER(DF39)),IT39-DF39,&quot;&quot;)</f><v>-30</v></c><c r="KQ39" s="38" t="n"><f aca="false">IF(AND(ISNUMBER(IU39),ISNUMBER(DG39)),IU39-DG39,&quot;&quot;)</f><v>-19</v></c><c r="KR39" s="38" t="n"><f aca="false">IF(AND(ISNUMBER(IV39),ISNUMBER(DH39)),IV39-DH39,&quot;&quot;)</f><v>-34</v></c><c r="KS39" s="38" t="n"><f aca="false">IF(AND(ISNUMBER(IW39),ISNUMBER(DI39)),IW39-DI39,&quot;&quot;)</f><v>-36</v></c><c r="KT39" s="38" t="n"><f aca="false">IF(AND(ISNUMBER(IX39),ISNUMBER(DJ39)),IX39-DJ39,&quot;&quot;)</f><v>-0.31</v></c><c r="KU39" s="38" t="n"><f aca="false">IF(AND(ISNUMBER(IY39),ISNUMBER(DK39)),IY39-DK39,&quot;&quot;)</f><v>-0.12</v></c><c r="KV39" s="38" t="n"><f aca="false">IF(AND(ISNUMBER(IZ39),ISNUMBER(DL39)),IZ39-DL39,&quot;&quot;)</f><v>-0.0599999999999996</v></c><c r="KW39" s="38" t="n"><f aca="false">IF(AND(ISNUMBER(JA39),ISNUMBER(DM39)),JA39-DM39,&quot;&quot;)</f><v>0.0200000000000005</v></c><c r="KX39" s="38" t="n"><f aca="false">IF(AND(ISNUMBER(JB39),ISNUMBER(DN39)),JB39-DN39,&quot;&quot;)</f><v>0.0800000000000001</v></c><c r="KY39" s="38" t="n"><f aca="false">IF(AND(ISNUMBER(JC39),ISNUMBER(DO39)),JC39-DO39,&quot;&quot;)</f><v>-0.0199999999999996</v></c><c r="KZ39" s="38" t="n"><f aca="false">IF(AND(ISNUMBER(JD39),ISNUMBER(DP39)),JD39-DP39,&quot;&quot;)</f><v>-0.359999999999999</v></c><c r="LA39" s="38" t="n"><f aca="false">IF(AND(ISNUMBER(JE39),ISNUMBER(DQ39)),JE39-DQ39,&quot;&quot;)</f><v>-0.430000000000002</v></c><c r="LB39" s="38" t="n"><f aca="false">IF(AND(ISNUMBER(JF39),ISNUMBER(DR39)),JF39-DR39,&quot;&quot;)</f><v>0</v></c><c r="LC39" s="38" t="n"><f aca="false">IF(AND(ISNUMBER(JG39),ISNUMBER(DS39)),JG39-DS39,&quot;&quot;)</f><v>-0.1</v></c><c r="LD39" s="38" t="n"><f aca="false">IF(AND(ISNUMBER(JH39),ISNUMBER(DT39)),JH39-DT39,&quot;&quot;)</f><v>0.04</v></c><c r="LE39" s="38" t="n"><f aca="false">IF(AND(ISNUMBER(JI39),ISNUMBER(DU39)),JI39-DU39,&quot;&quot;)</f><v>0.00999999999999979</v></c><c r="LF39" s="38" t="n"><f aca="false">IF(AND(ISNUMBER(JJ39),ISNUMBER(DV39)),JJ39-DV39,&quot;&quot;)</f><v>-0.0899999999999999</v></c><c r="LG39" s="38" t="n"><f aca="false">IF(AND(ISNUMBER(JK39),ISNUMBER(DW39)),JK39-DW39,&quot;&quot;)</f><v>-0.37</v></c><c r="LH39" s="38" t="n"><f aca="false">IF(AND(ISNUMBER(JL39),ISNUMBER(DX39)),JL39-DX39,&quot;&quot;)</f><v>-0.52</v></c><c r="LI39" s="38" t="n"><f aca="false">IF(AND(ISNUMBER(JM39),ISNUMBER(DY39)),JM39-DY39,&quot;&quot;)</f><v>-7.33</v></c><c r="LJ39" s="38" t="n"><f aca="false">IF(AND(ISNUMBER(JN39),ISNUMBER(DZ39)),JN39-DZ39,&quot;&quot;)</f><v>0</v></c><c r="LK39" s="38" t="n"><f aca="false">IF(AND(ISNUMBER(JO39),ISNUMBER(EA39)),JO39-EA39,&quot;&quot;)</f><v>-0.1</v></c><c r="LL39" s="38" t="n"><f aca="false">IF(AND(ISNUMBER(JP39),ISNUMBER(EB39)),JP39-EB39,&quot;&quot;)</f><v>-0.199999999999996</v></c><c r="LM39" s="38" t="n"><f aca="false">IF(AND(ISNUMBER(JQ39),ISNUMBER(EC39)),JQ39-EC39,&quot;&quot;)</f><v>0.100000000000001</v></c><c r="LN39" s="38" t="n"><f aca="false">IF(AND(ISNUMBER(JR39),ISNUMBER(ED39)),JR39-ED39,&quot;&quot;)</f><v>0</v></c><c r="LO39" s="38" t="n"><f aca="false">IF(AND(ISNUMBER(JS39),ISNUMBER(EE39)),JS39-EE39,&quot;&quot;)</f><v>14.2</v></c><c r="LP39" s="38" t="n"><f aca="false">IF(AND(ISNUMBER(JT39),ISNUMBER(EF39)),JT39-EF39,&quot;&quot;)</f><v>0.3</v></c><c r="LQ39" s="38" t="n"><f aca="false">IF(AND(ISNUMBER(JU39),ISNUMBER(EG39)),JU39-EG39,&quot;&quot;)</f><v>0</v></c><c r="LR39" s="38" t="n"><f aca="false">IF(AND(ISNUMBER(JV39),ISNUMBER(EH39)),JV39-EH39,&quot;&quot;)</f><v>0.0999999999999996</v></c><c r="LS39" s="38" t="n"><f aca="false">IF(AND(ISNUMBER(JW39),ISNUMBER(EI39)),JW39-EI39,&quot;&quot;)</f><v>0</v></c><c r="LT39" s="38" t="n"><f aca="false">IF(AND(ISNUMBER(JX39),ISNUMBER(EJ39)),JX39-EJ39,&quot;&quot;)</f><v>3.90000000000001</v></c><c r="LU39" s="38" t="n"><f aca="false">IF(AND(ISNUMBER(JY39),ISNUMBER(EK39)),JY39-EK39,&quot;&quot;)</f><v>0</v></c><c r="LV39" s="38" t="n"><f aca="false">IF(AND(ISNUMBER(JZ39),ISNUMBER(EL39)),JZ39-EL39,&quot;&quot;)</f><v>-0.3</v></c><c r="LW39" s="38" t="n"><f aca="false">IF(AND(ISNUMBER(KA39),ISNUMBER(EM39)),KA39-EM39,&quot;&quot;)</f><v>-0.700000000000001</v></c><c r="LX39" s="38" t="n"><f aca="false">IF(AND(ISNUMBER(KB39),ISNUMBER(EN39)),KB39-EN39,&quot;&quot;)</f><v>-1.3</v></c><c r="LY39" s="38" t="n"><f aca="false">IF(AND(ISNUMBER(KC39),ISNUMBER(EO39)),KC39-EO39,&quot;&quot;)</f><v>-0.900000000000006</v></c><c r="LZ39" s="38" t="n"><f aca="false">IF(AND(ISNUMBER(KD39),ISNUMBER(EP39)),KD39-EP39,&quot;&quot;)</f><v>-2</v></c><c r="MA39" s="38" t="str"><f aca="false">IF(AND(ISNUMBER(HT39),ISNUMBER(FX39)),HT39-FX39,&quot;&quot;)</f><v></v></c><c r="MB39" s="38" t="str"><f aca="false">IF(AND(ISNUMBER(HU39),ISNUMBER(FY39)),HU39-FY39,&quot;&quot;)</f><v></v></c><c r="MC39" s="38" t="str"><f aca="false">IF(AND(ISNUMBER(HY39),ISNUMBER(GC39)),HY39-GC39,&quot;&quot;)</f><v></v></c><c r="MD39" s="38" t="n"><f aca="false">HZ39-GD39</f><v>-6.5</v></c></row><row collapsed="false" customFormat="false" customHeight="true" hidden="false" ht="26.25" outlineLevel="0" r="40"><c r="A40" s="35" t="n"><v>41255</v></c><c r="B40" s="36" t="s"><v>408</v></c><c r="C40" s="36" t="s"><v>409</v></c><c r="D40" s="37" t="s"><v>331</v></c><c r="E40" s="38" t="n"><v>65</v></c><c r="F40" s="39" t="n"><v>17355</v></c><c r="G40" s="38" t="s"><v>340</v></c><c r="H40" s="38" t="s"><v>358</v></c><c r="I40" s="38" t="n"><v>1835772</v></c><c r="K40" s="40"/><c r="L40" s="41"/><c r="M40" s="41"/><c r="N40" s="41"/><c r="O40" s="41"/><c r="P40" s="38" t="n"><v>-0.5</v></c><c r="Q40" s="38" t="n"><v>-0.55</v></c><c r="R40" s="66" t="s"><v>334</v></c><c r="S40" s="44" t="n"><v>41250</v></c><c r="T40" s="45" t="n"><v>-4.25</v></c><c r="U40" s="45" t="n"><v>1.25</v></c><c r="V40" s="38" t="n"><v>133</v></c><c r="W40" s="38" t="n"><v>30</v></c><c r="X40" s="38" t="n"><v>13</v></c><c r="Y40" s="38" t="n"><v>542</v></c><c r="Z40" s="38" t="n"><v>25.33</v></c><c r="AA40" s="38" t="n"><v>12.2</v></c><c r="AB40" s="38" t="n"><v>5.03</v></c><c r="AC40" s="38" t="n"><v>3.64</v></c><c r="AD40" s="38" t="n"><v>44.47</v></c><c r="AE40" s="38" t="n"><v>7</v></c><c r="AF40" s="38" t="n"><v>45.98</v></c><c r="AG40" s="38" t="n"><v>97</v></c><c r="AH40" s="38" t="n"><v>0</v></c><c r="AI40" s="38" t="n"><f aca="false">IF(AND(ISNUMBER(SK),SK&gt;0),1,0)</f><v>0</v></c><c r="AJ40" s="34" t="s"><v>345</v></c><c r="AK40" s="46" t="n"><v>41435</v></c><c r="AL40" s="47" t="n"><v>25</v></c><c r="AM40" s="45" t="n"><v>-1</v></c><c r="AN40" s="45" t="n"><v>0.5</v></c><c r="AO40" s="38" t="n"><v>153</v></c><c r="AP40" s="38" t="n"><v>25</v></c><c r="AQ40" s="38" t="n"><v>14</v></c><c r="AR40" s="38" t="n"><v>482</v></c><c r="AS40" s="38" t="n"><v>1653</v></c><c r="AZ40" s="38" t="n"><f aca="false">IF(ISNUMBER(AM40),AM40+0.5*AN40,&quot;&quot;)</f><v>-0.75</v></c><c r="BA40" s="38" t="n"><f aca="false">IF(ISNUMBER(AZ40),IF(ISNUMBER(Q40),AZ40-Q40,&quot;MISSING&quot;),&quot;&quot;)</f><v>-0.2</v></c><c r="BB40" s="38" t="n"><f aca="false">IF(AND(ISNUMBER(AR40),ISNUMBER(Y40)),AR40-Y40,IF(ISNUMBER(AR40),&quot;MISSING&quot;,&quot;&quot;))</f><v>-60</v></c><c r="BC40" s="35" t="n"><v>41656</v></c><c r="BD40" s="62" t="n"><v>30</v></c><c r="BE40" s="45" t="n"><v>-1</v></c><c r="BF40" s="45" t="n"><v>0.5</v></c><c r="BG40" s="38" t="n"><v>142</v></c><c r="BH40" s="38" t="n"><v>30</v></c><c r="BI40" s="38" t="n"><v>15</v></c><c r="BJ40" s="38" t="n"><v>487</v></c><c r="BK40" s="38" t="n"><v>1610</v></c><c r="BL40" s="38" t="n"><v>25.34</v></c><c r="BM40" s="38" t="n"><v>4.51</v></c><c r="BN40" s="38" t="n"><v>45.18</v></c><c r="BO40" s="38" t="n"><v>68</v></c><c r="BP40" s="38" t="n"><v>45.67</v></c><c r="BQ40" s="38" t="n"><v>157</v></c><c r="BR40" s="38" t="n"><f aca="false">IF(ISNUMBER(BE40),BE40+0.5*BF40,&quot;&quot;)</f><v>-0.75</v></c><c r="BS40" s="38" t="n"><f aca="false">IF(ISNUMBER(BR40),IF(ISNUMBER($Q40),BR40-$Q40,&quot;MISSING&quot;),&quot;&quot;)</f><v>-0.2</v></c><c r="BT40" s="38" t="n"><f aca="false">IF(AND(ISNUMBER(BJ40),ISNUMBER($Y40)),BJ40-$Y40,IF(ISNUMBER(BJ40),&quot;MISSING&quot;,&quot;&quot;))</f><v>-55</v></c><c r="BU40" s="38" t="n"><f aca="false">IF(AND(ISBLANK($AM40),ISBLANK($BE40)),0,1)</f><v>1</v></c><c r="BV40" s="38" t="n"><f aca="false">IF(AND(ISNUMBER($AM40),ISNUMBER($BE40)),1,0)</f><v>1</v></c><c r="BW40" s="38" t="n"><f aca="false">IF(BV40,SE_PREOP,&quot;&quot;)</f><v>-3.625</v></c><c r="BX40" s="38" t="n"><f aca="false">IF(FU_6_AND_12,SE_6,&quot;&quot;)</f><v>-0.75</v></c><c r="BY40" s="38" t="n"><f aca="false">IF(FU_6_AND_12,SE_12,&quot;&quot;)</f><v>-0.75</v></c><c r="BZ40" s="49" t="n"><f aca="false">IF(AND(ISNUMBER(BC40),ISNUMBER(BE40)),BC40-A40,IF(ISNUMBER(AK40),AK40-A40,0))</f><v>401</v></c><c r="CA40" s="50" t="n"><f aca="false">IF(BZ40&gt;0,BZ40/30,&quot;&quot;)</f><v>13.3666666666667</v></c><c r="CB40" s="38" t="n"><f aca="false">IF(AND(ISNUMBER(AZ40),ISNUMBER(BR40)),(BR40-AZ40),&quot;&quot;)</f><v>0</v></c><c r="CC40" s="38" t="str"><f aca="false">IF(AND(ISNUMBER(AX40), ISNUMBER(AD40)), AVERAGE(AX40,AV40)-AVERAGE(AD40,AF40),&quot;&quot;)</f><v></v></c><c r="CD40" s="38" t="n"><f aca="false">IF(AND(ISNUMBER(BN40), ISNUMBER(AD40)), AVERAGE(BN40,BP40)-AVERAGE(AD40,AF40),&quot;&quot;)</f><v>0.200000000000003</v></c><c r="CE40" s="38" t="n"><f aca="false">IF(ISNUMBER(CD40),CD40,IF(ISNUMBER(CC40),CC40,&quot;&quot;))</f><v>0.200000000000003</v></c><c r="CF40" s="38" t="n"><f aca="false">IF(AND(ISNUMBER(SPH_PREOP),ISNUMBER(SE_LAST_)),SPH_PREOP+CYL_PREOP/2,&quot;&quot;)</f><v>-3.625</v></c><c r="CG40" s="38" t="n"><f aca="false">IF(ISNUMBER(SE_12),SE_12,IF(ISNUMBER(SE_6),SE_6,&quot;&quot;))</f><v>-0.75</v></c><c r="CH40" s="51" t="n"><f aca="false">IF(AND(ISNUMBER(SE_LAST_),ISNUMBER(REF_TARGET)),SE_LAST_-REF_TARGET,&quot;&quot;)</f><v>-0.2</v></c><c r="CI40" s="52" t="n"><f aca="false">IF(ISNUMBER(Y40),IF(ISNUMBER(BJ40),BJ40-Y40,IF(ISNUMBER(AR40),AR40-Y40,&quot;&quot;)),&quot;&quot;)</f><v>-55</v></c><c r="CJ40" s="38" t="n"><f aca="false">IF(ISNUMBER(Z40),IF(ISNUMBER(AT40),AT40-Z40,IF(ISNUMBER(BL40),BL40-Z40,&quot;&quot;)),&quot;&quot;)</f><v>0.0100000000000016</v></c><c r="CK40" s="53" t="n"><f aca="false">IF(ISNUMBER(LAST_SE_ERROR),REF_TARGET,&quot;&quot;)</f><v>-0.55</v></c><c r="CL40" s="53" t="n"><f aca="false">IF(AND(OR(ISNUMBER(BH40),ISNUMBER(AP40)),ISNUMBER(W40)),-LOG(20/W40)--LOG(20/IF(ISNUMBER(BH40),BH40,AP40)),&quot;&quot;)</f><v>0</v></c><c r="CM40" s="54" t="n"><f aca="false">IF(ISNUMBER(BF40),BF40,IF(ISNUMBER(AN40),AN40,&quot;&quot;))</f><v>0.5</v></c><c r="CN40" s="54" t="n"><f aca="false">IF(AND(ISNUMBER(CM40),ISNUMBER(U40)),CM40-U40,&quot;&quot;)</f><v>-0.75</v></c><c r="CO40" s="55" t="n"><f aca="false">IF(ISNUMBER(BCVA_12),BCVA_12,IF(ISNUMBER(BCVA_6),BCVA_6,&quot;&quot;))</f><v>30</v></c><c r="CP40" s="55" t="n"><f aca="false">IF(ISNUMBER(CO40),PREOP_BCVA,&quot;&quot;)</f><v>30</v></c><c r="CQ40" s="56" t="n"><f aca="false">IF(AND(REF_TARGET&lt;=0,REF_TARGET&gt;-1),IF(ISNUMBER(UDVA_12),UDVA_12,IF(ISNUMBER(UDVA_6),UDVA_6,&quot;&quot;)),&quot;&quot;)</f><v>30</v></c><c r="CR40" s="53" t="n"><f aca="false">IF(ISNUMBER(PREOP_PENTACAM_RV),IF(ISNUMBER(SPH_6),IF(ISNUMBER($EQ40),0,1),&quot;&quot;),&quot;&quot;)</f><v>1</v></c><c r="CS40" s="53" t="n"><f aca="false">IF(ISNUMBER(PREOP_PENTACAM_RV),IF(ISNUMBER(SPH_12),IF(ISNUMBER($GM40),0,1),&quot;&quot;),&quot;&quot;)</f><v>1</v></c><c r="CT40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40" s="0" t="n"><v>7.65</v></c><c r="CV40" s="38" t="n"><v>7.51</v></c><c r="CW40" s="38" t="n"><v>5.2</v></c><c r="CX40" s="38" t="n"><v>-0.9</v></c><c r="CY40" s="38" t="n"><v>0.03</v></c><c r="CZ40" s="38" t="n"><v>0.55</v></c><c r="DA40" s="38" t="n"><v>2.91</v></c><c r="DB40" s="38" t="n"><v>3.47</v></c><c r="DC40" s="38" t="n"><v>557</v></c><c r="DD40" s="38" t="n"><v>566</v></c><c r="DE40" s="38" t="n"><v>602</v></c><c r="DF40" s="38" t="n"><v>594</v></c><c r="DG40" s="38" t="n"><v>580</v></c><c r="DH40" s="38" t="n"><v>685</v></c><c r="DI40" s="38" t="n"><v>530</v></c><c r="DJ40" s="38" t="n"><v>-1.05</v></c><c r="DK40" s="38" t="n"><v>-0.7</v></c><c r="DL40" s="38" t="n"><v>7.61</v></c><c r="DM40" s="38" t="n"><v>7.52</v></c><c r="DN40" s="38" t="n"><v>7.51</v></c><c r="DO40" s="38" t="n"><v>7.72</v></c><c r="DP40" s="38" t="n"><v>8.25</v></c><c r="DQ40" s="38" t="n"><v>8.78</v></c><c r="DR40" s="38" t="n"><v>0</v></c><c r="DS40" s="38" t="n"><v>1.6</v></c><c r="DT40" s="38" t="n"><v>6.18</v></c><c r="DU40" s="38" t="n"><v>6.49</v></c><c r="DV40" s="38" t="n"><v>6.79</v></c><c r="DW40" s="38" t="n"><v>6.94</v></c><c r="DX40" s="38" t="n"><v>7.17</v></c><c r="DY40" s="38" t="n"><v>7.6</v></c><c r="DZ40" s="38" t="n"><v>0</v></c><c r="EA40" s="58" t="n"><v>1.6</v></c><c r="EB40" s="59" t="n"><v>44.1</v></c><c r="EC40" s="59" t="n"><v>45</v></c><c r="ED40" s="59" t="n"><v>44.5</v></c><c r="EE40" s="59" t="n"><v>5.2</v></c><c r="EF40" s="59" t="n"><v>0.9</v></c><c r="EG40" s="59" t="n"><v>-6.1</v></c><c r="EH40" s="59" t="n"><v>-6.5</v></c><c r="EI40" s="59" t="n"><v>-6.3</v></c><c r="EJ40" s="59" t="n"><v>48.8</v></c><c r="EK40" s="59" t="n"><v>0.4</v></c><c r="EL40" s="59" t="n"><v>4</v></c><c r="EM40" s="59" t="n"><v>11.8</v></c><c r="EN40" s="59" t="n"><v>24.6</v></c><c r="EO40" s="59" t="n"><v>56.1</v></c><c r="EP40" s="60" t="n"><v>12</v></c><c r="II40" s="52" t="str"><f aca="false">IF(ISNUMBER(GM40),GM40,IF(ISNUMBER(EQ40),EQ40,&quot;&quot;))</f><v></v></c><c r="IJ40" s="38" t="str"><f aca="false">IF(ISNUMBER(GN40),GN40,IF(ISNUMBER(ER40),ER40,&quot;&quot;))</f><v></v></c><c r="IK40" s="38" t="str"><f aca="false">IF(ISNUMBER(GO40),GO40,IF(ISNUMBER(ES40),ES40,&quot;&quot;))</f><v></v></c><c r="IL40" s="38" t="str"><f aca="false">IF(ISNUMBER(GP40),GP40,IF(ISNUMBER(ET40),ET40,&quot;&quot;))</f><v></v></c><c r="IM40" s="38" t="str"><f aca="false">IF(ISNUMBER(GQ40),GQ40,IF(ISNUMBER(EU40),EU40,&quot;&quot;))</f><v></v></c><c r="IN40" s="38" t="str"><f aca="false">IF(ISNUMBER(GR40),GR40,IF(ISNUMBER(EV40),EV40,&quot;&quot;))</f><v></v></c><c r="IO40" s="38" t="str"><f aca="false">IF(ISNUMBER(GS40),GS40,IF(ISNUMBER(EW40),EW40,&quot;&quot;))</f><v></v></c><c r="IP40" s="38" t="str"><f aca="false">IF(ISNUMBER(GT40),GT40,IF(ISNUMBER(EX40),EX40,&quot;&quot;))</f><v></v></c><c r="IQ40" s="38" t="str"><f aca="false">IF(ISNUMBER(GU40),GU40,IF(ISNUMBER(EY40),EY40,&quot;&quot;))</f><v></v></c><c r="IR40" s="38" t="str"><f aca="false">IF(ISNUMBER(GV40),GV40,IF(ISNUMBER(EZ40),EZ40,&quot;&quot;))</f><v></v></c><c r="IS40" s="38" t="str"><f aca="false">IF(ISNUMBER(GW40),GW40,IF(ISNUMBER(FA40),FA40,&quot;&quot;))</f><v></v></c><c r="IT40" s="38" t="str"><f aca="false">IF(ISNUMBER(GX40),GX40,IF(ISNUMBER(FB40),FB40,&quot;&quot;))</f><v></v></c><c r="IU40" s="38" t="str"><f aca="false">IF(ISNUMBER(GY40),GY40,IF(ISNUMBER(FC40),FC40,&quot;&quot;))</f><v></v></c><c r="IV40" s="38" t="str"><f aca="false">IF(ISNUMBER(GZ40),GZ40,IF(ISNUMBER(FD40),FD40,&quot;&quot;))</f><v></v></c><c r="IW40" s="38" t="str"><f aca="false">IF(ISNUMBER(HA40),HA40,IF(ISNUMBER(FE40),FE40,&quot;&quot;))</f><v></v></c><c r="IX40" s="38" t="str"><f aca="false">IF(ISNUMBER(HB40),HB40,IF(ISNUMBER(FF40),FF40,&quot;&quot;))</f><v></v></c><c r="IY40" s="38" t="str"><f aca="false">IF(ISNUMBER(HC40),HC40,IF(ISNUMBER(FG40),FG40,&quot;&quot;))</f><v></v></c><c r="IZ40" s="38" t="str"><f aca="false">IF(ISNUMBER(HD40),HD40,IF(ISNUMBER(FH40),FH40,&quot;&quot;))</f><v></v></c><c r="JA40" s="38" t="str"><f aca="false">IF(ISNUMBER(HE40),HE40,IF(ISNUMBER(FI40),FI40,&quot;&quot;))</f><v></v></c><c r="JB40" s="38" t="str"><f aca="false">IF(ISNUMBER(HF40),HF40,IF(ISNUMBER(FJ40),FJ40,&quot;&quot;))</f><v></v></c><c r="JC40" s="38" t="str"><f aca="false">IF(ISNUMBER(HG40),HG40,IF(ISNUMBER(FK40),FK40,&quot;&quot;))</f><v></v></c><c r="JD40" s="38" t="str"><f aca="false">IF(ISNUMBER(HH40),HH40,IF(ISNUMBER(FL40),FL40,&quot;&quot;))</f><v></v></c><c r="JE40" s="38" t="str"><f aca="false">IF(ISNUMBER(HI40),HI40,IF(ISNUMBER(FM40),FM40,&quot;&quot;))</f><v></v></c><c r="JF40" s="38" t="str"><f aca="false">IF(ISNUMBER(HJ40),HJ40,IF(ISNUMBER(FN40),FN40,&quot;&quot;))</f><v></v></c><c r="JG40" s="38" t="str"><f aca="false">IF(ISNUMBER(HK40),HK40,IF(ISNUMBER(FO40),FO40,&quot;&quot;))</f><v></v></c><c r="JH40" s="38" t="str"><f aca="false">IF(ISNUMBER(HL40),HL40,IF(ISNUMBER(FP40),FP40,&quot;&quot;))</f><v></v></c><c r="JI40" s="38" t="str"><f aca="false">IF(ISNUMBER(HM40),HM40,IF(ISNUMBER(FQ40),FQ40,&quot;&quot;))</f><v></v></c><c r="JJ40" s="38" t="str"><f aca="false">IF(ISNUMBER(HN40),HN40,IF(ISNUMBER(FR40),FR40,&quot;&quot;))</f><v></v></c><c r="JK40" s="38" t="str"><f aca="false">IF(ISNUMBER(HO40),HO40,IF(ISNUMBER(FS40),FS40,&quot;&quot;))</f><v></v></c><c r="JL40" s="38" t="str"><f aca="false">IF(ISNUMBER(HP40),HP40,IF(ISNUMBER(FT40),FT40,&quot;&quot;))</f><v></v></c><c r="JM40" s="38" t="str"><f aca="false">IF(ISNUMBER(HQ40),HQ40,IF(ISNUMBER(FU40),FU40,&quot;&quot;))</f><v></v></c><c r="JN40" s="51" t="str"><f aca="false">IF(ISNUMBER(HR40),HR40,IF(ISNUMBER(FV40),FV40,&quot;&quot;))</f><v></v></c><c r="JO40" s="59" t="str"><f aca="false">IF(ISNUMBER(HS40),HS40,IF(ISNUMBER(FW40),FW40,&quot;&quot;))</f><v></v></c><c r="JP40" s="59" t="str"><f aca="false">IF(ISNUMBER(HT40),HT40,IF(ISNUMBER(FX40),FX40,&quot;&quot;))</f><v></v></c><c r="JQ40" s="59" t="str"><f aca="false">IF(ISNUMBER(HU40),HU40,IF(ISNUMBER(FY40),FY40,&quot;&quot;))</f><v></v></c><c r="JR40" s="59" t="str"><f aca="false">IF(ISNUMBER(HV40),HV40,IF(ISNUMBER(FZ40),FZ40,&quot;&quot;))</f><v></v></c><c r="JS40" s="59" t="str"><f aca="false">IF(ISNUMBER(HW40),HW40,IF(ISNUMBER(GA40),GA40,&quot;&quot;))</f><v></v></c><c r="JT40" s="59" t="str"><f aca="false">IF(ISNUMBER(HX40),HX40,IF(ISNUMBER(GB40),GB40,&quot;&quot;))</f><v></v></c><c r="JU40" s="59" t="str"><f aca="false">IF(ISNUMBER(HY40),HY40,IF(ISNUMBER(GC40),GC40,&quot;&quot;))</f><v></v></c><c r="JV40" s="59" t="str"><f aca="false">IF(ISNUMBER(HZ40),HZ40,IF(ISNUMBER(GD40),GD40,&quot;&quot;))</f><v></v></c><c r="JW40" s="59" t="str"><f aca="false">IF(ISNUMBER(IA40),IA40,IF(ISNUMBER(GE40),GE40,&quot;&quot;))</f><v></v></c><c r="JX40" s="59" t="str"><f aca="false">IF(ISNUMBER(IB40),IB40,IF(ISNUMBER(GF40),GF40,&quot;&quot;))</f><v></v></c><c r="JY40" s="59" t="str"><f aca="false">IF(ISNUMBER(IC40),IC40,IF(ISNUMBER(GG40),GG40,&quot;&quot;))</f><v></v></c><c r="JZ40" s="59" t="str"><f aca="false">IF(ISNUMBER(ID40),ID40,IF(ISNUMBER(GH40),GH40,&quot;&quot;))</f><v></v></c><c r="KA40" s="59" t="str"><f aca="false">IF(ISNUMBER(IE40),IE40,IF(ISNUMBER(GI40),GI40,&quot;&quot;))</f><v></v></c><c r="KB40" s="59" t="str"><f aca="false">IF(ISNUMBER(IF40),IF40,IF(ISNUMBER(GJ40),GJ40,&quot;&quot;))</f><v></v></c><c r="KC40" s="59" t="str"><f aca="false">IF(ISNUMBER(IG40),IG40,IF(ISNUMBER(GK40),GK40,&quot;&quot;))</f><v></v></c><c r="KD40" s="61" t="str"><f aca="false">IF(ISNUMBER(IH40),IH40,IF(ISNUMBER(GL40),GL40,&quot;&quot;))</f><v></v></c><c r="KE40" s="52" t="str"><f aca="false">IF(AND(ISNUMBER(II40),ISNUMBER(CU40)),II40-CU40,&quot;&quot;)</f><v></v></c><c r="KF40" s="38" t="str"><f aca="false">IF(AND(ISNUMBER(IJ40),ISNUMBER(CV40)),IJ40-CV40,&quot;&quot;)</f><v></v></c><c r="KG40" s="38" t="str"><f aca="false">IF(AND(ISNUMBER(IK40),ISNUMBER(CW40)),IK40-CW40,&quot;&quot;)</f><v></v></c><c r="KH40" s="38" t="str"><f aca="false">IF(AND(ISNUMBER(IL40),ISNUMBER(CX40)),IL40-CX40,&quot;&quot;)</f><v></v></c><c r="KI40" s="38" t="str"><f aca="false">IF(AND(ISNUMBER(IM40),ISNUMBER(CY40)),IM40-CY40,&quot;&quot;)</f><v></v></c><c r="KJ40" s="38" t="str"><f aca="false">IF(AND(ISNUMBER(IN40),ISNUMBER(CZ40)),IN40-CZ40,&quot;&quot;)</f><v></v></c><c r="KK40" s="38" t="str"><f aca="false">IF(AND(ISNUMBER(IO40),ISNUMBER(DA40)),IO40-DA40,&quot;&quot;)</f><v></v></c><c r="KL40" s="38" t="str"><f aca="false">IF(AND(ISNUMBER(IP40),ISNUMBER(DB40)),IP40-DB40,&quot;&quot;)</f><v></v></c><c r="KM40" s="38" t="str"><f aca="false">IF(AND(ISNUMBER(IQ40),ISNUMBER(DC40)),IQ40-DC40,&quot;&quot;)</f><v></v></c><c r="KN40" s="38" t="str"><f aca="false">IF(AND(ISNUMBER(IR40),ISNUMBER(DD40)),IR40-DD40,&quot;&quot;)</f><v></v></c><c r="KO40" s="38" t="str"><f aca="false">IF(AND(ISNUMBER(IS40),ISNUMBER(DE40)),IS40-DE40,&quot;&quot;)</f><v></v></c><c r="KP40" s="38" t="str"><f aca="false">IF(AND(ISNUMBER(IT40),ISNUMBER(DF40)),IT40-DF40,&quot;&quot;)</f><v></v></c><c r="KQ40" s="38" t="str"><f aca="false">IF(AND(ISNUMBER(IU40),ISNUMBER(DG40)),IU40-DG40,&quot;&quot;)</f><v></v></c><c r="KR40" s="38" t="str"><f aca="false">IF(AND(ISNUMBER(IV40),ISNUMBER(DH40)),IV40-DH40,&quot;&quot;)</f><v></v></c><c r="KS40" s="38" t="str"><f aca="false">IF(AND(ISNUMBER(IW40),ISNUMBER(DI40)),IW40-DI40,&quot;&quot;)</f><v></v></c><c r="KT40" s="38" t="str"><f aca="false">IF(AND(ISNUMBER(IX40),ISNUMBER(DJ40)),IX40-DJ40,&quot;&quot;)</f><v></v></c><c r="KU40" s="38" t="str"><f aca="false">IF(AND(ISNUMBER(IY40),ISNUMBER(DK40)),IY40-DK40,&quot;&quot;)</f><v></v></c><c r="KV40" s="38" t="str"><f aca="false">IF(AND(ISNUMBER(IZ40),ISNUMBER(DL40)),IZ40-DL40,&quot;&quot;)</f><v></v></c><c r="KW40" s="38" t="str"><f aca="false">IF(AND(ISNUMBER(JA40),ISNUMBER(DM40)),JA40-DM40,&quot;&quot;)</f><v></v></c><c r="KX40" s="38" t="str"><f aca="false">IF(AND(ISNUMBER(JB40),ISNUMBER(DN40)),JB40-DN40,&quot;&quot;)</f><v></v></c><c r="KY40" s="38" t="str"><f aca="false">IF(AND(ISNUMBER(JC40),ISNUMBER(DO40)),JC40-DO40,&quot;&quot;)</f><v></v></c><c r="KZ40" s="38" t="str"><f aca="false">IF(AND(ISNUMBER(JD40),ISNUMBER(DP40)),JD40-DP40,&quot;&quot;)</f><v></v></c><c r="LA40" s="38" t="str"><f aca="false">IF(AND(ISNUMBER(JE40),ISNUMBER(DQ40)),JE40-DQ40,&quot;&quot;)</f><v></v></c><c r="LB40" s="38" t="str"><f aca="false">IF(AND(ISNUMBER(JF40),ISNUMBER(DR40)),JF40-DR40,&quot;&quot;)</f><v></v></c><c r="LC40" s="38" t="str"><f aca="false">IF(AND(ISNUMBER(JG40),ISNUMBER(DS40)),JG40-DS40,&quot;&quot;)</f><v></v></c><c r="LD40" s="38" t="str"><f aca="false">IF(AND(ISNUMBER(JH40),ISNUMBER(DT40)),JH40-DT40,&quot;&quot;)</f><v></v></c><c r="LE40" s="38" t="str"><f aca="false">IF(AND(ISNUMBER(JI40),ISNUMBER(DU40)),JI40-DU40,&quot;&quot;)</f><v></v></c><c r="LF40" s="38" t="str"><f aca="false">IF(AND(ISNUMBER(JJ40),ISNUMBER(DV40)),JJ40-DV40,&quot;&quot;)</f><v></v></c><c r="LG40" s="38" t="str"><f aca="false">IF(AND(ISNUMBER(JK40),ISNUMBER(DW40)),JK40-DW40,&quot;&quot;)</f><v></v></c><c r="LH40" s="38" t="str"><f aca="false">IF(AND(ISNUMBER(JL40),ISNUMBER(DX40)),JL40-DX40,&quot;&quot;)</f><v></v></c><c r="LI40" s="38" t="str"><f aca="false">IF(AND(ISNUMBER(JM40),ISNUMBER(DY40)),JM40-DY40,&quot;&quot;)</f><v></v></c><c r="LJ40" s="38" t="str"><f aca="false">IF(AND(ISNUMBER(JN40),ISNUMBER(DZ40)),JN40-DZ40,&quot;&quot;)</f><v></v></c><c r="LK40" s="38" t="str"><f aca="false">IF(AND(ISNUMBER(JO40),ISNUMBER(EA40)),JO40-EA40,&quot;&quot;)</f><v></v></c><c r="LL40" s="38" t="str"><f aca="false">IF(AND(ISNUMBER(JP40),ISNUMBER(EB40)),JP40-EB40,&quot;&quot;)</f><v></v></c><c r="LM40" s="38" t="str"><f aca="false">IF(AND(ISNUMBER(JQ40),ISNUMBER(EC40)),JQ40-EC40,&quot;&quot;)</f><v></v></c><c r="LN40" s="38" t="str"><f aca="false">IF(AND(ISNUMBER(JR40),ISNUMBER(ED40)),JR40-ED40,&quot;&quot;)</f><v></v></c><c r="LO40" s="38" t="str"><f aca="false">IF(AND(ISNUMBER(JS40),ISNUMBER(EE40)),JS40-EE40,&quot;&quot;)</f><v></v></c><c r="LP40" s="38" t="str"><f aca="false">IF(AND(ISNUMBER(JT40),ISNUMBER(EF40)),JT40-EF40,&quot;&quot;)</f><v></v></c><c r="LQ40" s="38" t="str"><f aca="false">IF(AND(ISNUMBER(JU40),ISNUMBER(EG40)),JU40-EG40,&quot;&quot;)</f><v></v></c><c r="LR40" s="38" t="str"><f aca="false">IF(AND(ISNUMBER(JV40),ISNUMBER(EH40)),JV40-EH40,&quot;&quot;)</f><v></v></c><c r="LS40" s="38" t="str"><f aca="false">IF(AND(ISNUMBER(JW40),ISNUMBER(EI40)),JW40-EI40,&quot;&quot;)</f><v></v></c><c r="LT40" s="38" t="str"><f aca="false">IF(AND(ISNUMBER(JX40),ISNUMBER(EJ40)),JX40-EJ40,&quot;&quot;)</f><v></v></c><c r="LU40" s="38" t="str"><f aca="false">IF(AND(ISNUMBER(JY40),ISNUMBER(EK40)),JY40-EK40,&quot;&quot;)</f><v></v></c><c r="LV40" s="38" t="str"><f aca="false">IF(AND(ISNUMBER(JZ40),ISNUMBER(EL40)),JZ40-EL40,&quot;&quot;)</f><v></v></c><c r="LW40" s="38" t="str"><f aca="false">IF(AND(ISNUMBER(KA40),ISNUMBER(EM40)),KA40-EM40,&quot;&quot;)</f><v></v></c><c r="LX40" s="38" t="str"><f aca="false">IF(AND(ISNUMBER(KB40),ISNUMBER(EN40)),KB40-EN40,&quot;&quot;)</f><v></v></c><c r="LY40" s="38" t="str"><f aca="false">IF(AND(ISNUMBER(KC40),ISNUMBER(EO40)),KC40-EO40,&quot;&quot;)</f><v></v></c><c r="LZ40" s="38" t="str"><f aca="false">IF(AND(ISNUMBER(KD40),ISNUMBER(EP40)),KD40-EP40,&quot;&quot;)</f><v></v></c><c r="MA40" s="38" t="str"><f aca="false">IF(AND(ISNUMBER(HT40),ISNUMBER(FX40)),HT40-FX40,&quot;&quot;)</f><v></v></c><c r="MB40" s="38" t="str"><f aca="false">IF(AND(ISNUMBER(HU40),ISNUMBER(FY40)),HU40-FY40,&quot;&quot;)</f><v></v></c><c r="MC40" s="38" t="str"><f aca="false">IF(AND(ISNUMBER(HY40),ISNUMBER(GC40)),HY40-GC40,&quot;&quot;)</f><v></v></c><c r="MD40" s="38" t="n"><f aca="false">HZ40-GD40</f><v>0</v></c></row><row collapsed="false" customFormat="false" customHeight="true" hidden="false" ht="26.25" outlineLevel="0" r="41"><c r="A41" s="35" t="n"><v>41227</v></c><c r="B41" s="36" t="s"><v>410</v></c><c r="C41" s="36" t="s"><v>411</v></c><c r="D41" s="37" t="s"><v>331</v></c><c r="E41" s="38" t="n"><v>68</v></c><c r="F41" s="39" t="n"><v>16315</v></c><c r="G41" s="38" t="s"><v>340</v></c><c r="H41" s="38" t="s"><v>333</v></c><c r="I41" s="38" t="n"><v>1834124</v></c><c r="K41" s="91"/><c r="L41" s="91"/><c r="M41" s="91"/><c r="N41" s="91"/><c r="O41" s="91"/><c r="P41" s="42" t="n"><v>-0.5</v></c><c r="Q41" s="38" t="n"><v>-0.57</v></c><c r="R41" s="38" t="s"><v>412</v></c><c r="S41" s="44" t="n"><v>41138</v></c><c r="T41" s="45" t="n"><v>-7</v></c><c r="U41" s="45" t="n"><v>2.25</v></c><c r="V41" s="38" t="n"><v>82</v></c><c r="W41" s="38" t="n"><v>200</v></c><c r="X41" s="38" t="n"><v>15</v></c><c r="Y41" s="38" t="n"><v>601</v></c><c r="AC41" s="38" t="n"><v>3.15</v></c><c r="AD41" s="38" t="n"><v>47.54</v></c><c r="AE41" s="38" t="n"><v>171</v></c><c r="AF41" s="38" t="n"><v>49.63</v></c><c r="AG41" s="38" t="n"><v>81</v></c><c r="AH41" s="38" t="n"><v>2</v></c><c r="AI41" s="38" t="n"><f aca="false">IF(AND(ISNUMBER(SK),SK&gt;0),1,0)</f><v>1</v></c><c r="AJ41" s="34"/><c r="AK41" s="39" t="n"><v>41425</v></c><c r="AL41" s="62" t="n"><v>30</v></c><c r="AM41" s="45" t="n"><v>-1.75</v></c><c r="AN41" s="45" t="n"><v>1.25</v></c><c r="AO41" s="38" t="n"><v>104</v></c><c r="AP41" s="38" t="n"><v>25</v></c><c r="AQ41" s="38" t="n"><v>14</v></c><c r="AR41" s="38" t="n"><v>485</v></c><c r="AS41" s="38" t="n"><v>903</v></c><c r="AZ41" s="38" t="n"><f aca="false">IF(ISNUMBER(AM41),AM41+0.5*AN41,&quot;&quot;)</f><v>-1.125</v></c><c r="BA41" s="38" t="n"><f aca="false">IF(ISNUMBER(AZ41),IF(ISNUMBER(Q41),AZ41-Q41,&quot;MISSING&quot;),&quot;&quot;)</f><v>-0.555</v></c><c r="BB41" s="38" t="n"><f aca="false">IF(AND(ISNUMBER(AR41),ISNUMBER(Y41)),AR41-Y41,IF(ISNUMBER(AR41),&quot;MISSING&quot;,&quot;&quot;))</f><v>-116</v></c><c r="BC41" s="39" t="n"><v>41565</v></c><c r="BD41" s="62" t="n"><v>30</v></c><c r="BE41" s="45" t="n"><v>-1.25</v></c><c r="BF41" s="45" t="n"><v>1.25</v></c><c r="BG41" s="38" t="n"><v>105</v></c><c r="BH41" s="38" t="n"><v>25</v></c><c r="BI41" s="38" t="n"><v>12</v></c><c r="BJ41" s="38" t="n"><v>486</v></c><c r="BK41" s="38" t="n"><v>806</v></c><c r="BL41" s="38" t="n"><v>24.11</v></c><c r="BM41" s="38" t="n"><v>4.51</v></c><c r="BN41" s="38" t="n"><v>43.1</v></c><c r="BO41" s="38" t="n"><v>10</v></c><c r="BP41" s="38" t="n"><v>45.06</v></c><c r="BQ41" s="38" t="n"><v>100</v></c><c r="BR41" s="38" t="n"><f aca="false">IF(ISNUMBER(BE41),BE41+0.5*BF41,&quot;&quot;)</f><v>-0.625</v></c><c r="BS41" s="38" t="n"><f aca="false">IF(ISNUMBER(BR41),IF(ISNUMBER($Q41),BR41-$Q41,&quot;MISSING&quot;),&quot;&quot;)</f><v>-0.0549999999999999</v></c><c r="BT41" s="38" t="n"><f aca="false">IF(AND(ISNUMBER(BJ41),ISNUMBER($Y41)),BJ41-$Y41,IF(ISNUMBER(BJ41),&quot;MISSING&quot;,&quot;&quot;))</f><v>-115</v></c><c r="BU41" s="38" t="n"><f aca="false">IF(AND(ISBLANK($AM41),ISBLANK($BE41)),0,1)</f><v>1</v></c><c r="BV41" s="38" t="n"><f aca="false">IF(AND(ISNUMBER($AM41),ISNUMBER($BE41)),1,0)</f><v>1</v></c><c r="BW41" s="38" t="n"><f aca="false">IF(BV41,SE_PREOP,&quot;&quot;)</f><v>-5.875</v></c><c r="BX41" s="38" t="n"><f aca="false">IF(FU_6_AND_12,SE_6,&quot;&quot;)</f><v>-1.125</v></c><c r="BY41" s="38" t="n"><f aca="false">IF(FU_6_AND_12,SE_12,&quot;&quot;)</f><v>-0.625</v></c><c r="BZ41" s="49" t="n"><f aca="false">IF(AND(ISNUMBER(BC41),ISNUMBER(BE41)),BC41-A41,IF(ISNUMBER(AK41),AK41-A41,0))</f><v>338</v></c><c r="CA41" s="50" t="n"><f aca="false">IF(BZ41&gt;0,BZ41/30,&quot;&quot;)</f><v>11.2666666666667</v></c><c r="CB41" s="38" t="n"><f aca="false">IF(AND(ISNUMBER(AZ41),ISNUMBER(BR41)),(BR41-AZ41),&quot;&quot;)</f><v>0.5</v></c><c r="CC41" s="38" t="str"><f aca="false">IF(AND(ISNUMBER(AX41), ISNUMBER(AD41)), AVERAGE(AX41,AV41)-AVERAGE(AD41,AF41),&quot;&quot;)</f><v></v></c><c r="CD41" s="38" t="n"><f aca="false">IF(AND(ISNUMBER(BN41), ISNUMBER(AD41)), AVERAGE(BN41,BP41)-AVERAGE(AD41,AF41),&quot;&quot;)</f><v>-4.505</v></c><c r="CE41" s="38" t="n"><f aca="false">IF(ISNUMBER(CD41),CD41,IF(ISNUMBER(CC41),CC41,&quot;&quot;))</f><v>-4.505</v></c><c r="CF41" s="38" t="n"><f aca="false">IF(AND(ISNUMBER(SPH_PREOP),ISNUMBER(SE_LAST_)),SPH_PREOP+CYL_PREOP/2,&quot;&quot;)</f><v>-5.875</v></c><c r="CG41" s="38" t="n"><f aca="false">IF(ISNUMBER(SE_12),SE_12,IF(ISNUMBER(SE_6),SE_6,&quot;&quot;))</f><v>-0.625</v></c><c r="CH41" s="51" t="n"><f aca="false">IF(AND(ISNUMBER(SE_LAST_),ISNUMBER(REF_TARGET)),SE_LAST_-REF_TARGET,&quot;&quot;)</f><v>-0.0549999999999999</v></c><c r="CI41" s="52" t="n"><f aca="false">IF(ISNUMBER(Y41),IF(ISNUMBER(BJ41),BJ41-Y41,IF(ISNUMBER(AR41),AR41-Y41,&quot;&quot;)),&quot;&quot;)</f><v>-115</v></c><c r="CJ41" s="38" t="str"><f aca="false">IF(ISNUMBER(Z41),IF(ISNUMBER(AT41),AT41-Z41,IF(ISNUMBER(BL41),BL41-Z41,&quot;&quot;)),&quot;&quot;)</f><v></v></c><c r="CK41" s="53" t="n"><f aca="false">IF(ISNUMBER(LAST_SE_ERROR),REF_TARGET,&quot;&quot;)</f><v>-0.57</v></c><c r="CL41" s="53" t="n"><f aca="false">IF(AND(OR(ISNUMBER(BH41),ISNUMBER(AP41)),ISNUMBER(W41)),-LOG(20/W41)--LOG(20/IF(ISNUMBER(BH41),BH41,AP41)),&quot;&quot;)</f><v>0.903089986991943</v></c><c r="CM41" s="54" t="n"><f aca="false">IF(ISNUMBER(BF41),BF41,IF(ISNUMBER(AN41),AN41,&quot;&quot;))</f><v>1.25</v></c><c r="CN41" s="54" t="n"><f aca="false">IF(AND(ISNUMBER(CM41),ISNUMBER(U41)),CM41-U41,&quot;&quot;)</f><v>-1</v></c><c r="CO41" s="55" t="n"><f aca="false">IF(ISNUMBER(BCVA_12),BCVA_12,IF(ISNUMBER(BCVA_6),BCVA_6,&quot;&quot;))</f><v>25</v></c><c r="CP41" s="55" t="n"><f aca="false">IF(ISNUMBER(CO41),PREOP_BCVA,&quot;&quot;)</f><v>200</v></c><c r="CQ41" s="56" t="n"><f aca="false">IF(AND(REF_TARGET&lt;=0,REF_TARGET&gt;-1),IF(ISNUMBER(UDVA_12),UDVA_12,IF(ISNUMBER(UDVA_6),UDVA_6,&quot;&quot;)),&quot;&quot;)</f><v>30</v></c><c r="CR41" s="53" t="n"><f aca="false">IF(ISNUMBER(PREOP_PENTACAM_RV),IF(ISNUMBER(SPH_6),IF(ISNUMBER($EQ41),0,1),&quot;&quot;),&quot;&quot;)</f><v>1</v></c><c r="CS41" s="53" t="n"><f aca="false">IF(ISNUMBER(PREOP_PENTACAM_RV),IF(ISNUMBER(SPH_12),IF(ISNUMBER($GM41),0,1),&quot;&quot;),&quot;&quot;)</f><v>0</v></c><c r="CT41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41" s="0" t="n"><v>7.64</v></c><c r="CV41" s="38" t="n"><v>7.18</v></c><c r="CW41" s="38" t="n"><v>176.4</v></c><c r="CX41" s="38" t="n"><v>-2.8</v></c><c r="CY41" s="38" t="n"><v>0.57</v></c><c r="CZ41" s="38" t="n"><v>0.75</v></c><c r="DA41" s="38" t="n"><v>2.64</v></c><c r="DB41" s="38" t="n"><v>3.24</v></c><c r="DC41" s="38" t="n"><v>608</v></c><c r="DD41" s="38" t="n"><v>610</v></c><c r="DE41" s="38" t="n"><v>638</v></c><c r="DF41" s="38" t="n"><v>641</v></c><c r="DG41" s="38" t="n"><v>602</v></c><c r="DH41" s="38" t="n"><v>637</v></c><c r="DI41" s="38" t="n"><v>589</v></c><c r="DJ41" s="38" t="n"><v>0.6</v></c><c r="DK41" s="38" t="n"><v>1.33</v></c><c r="DL41" s="38" t="n"><v>7.43</v></c><c r="DM41" s="38" t="n"><v>7.48</v></c><c r="DN41" s="38" t="n"><v>7.59</v></c><c r="DO41" s="38" t="n"><v>7.89</v></c><c r="DP41" s="38" t="n"><v>8.32</v></c><c r="DQ41" s="38" t="n"><v>8.63</v></c><c r="DR41" s="38" t="n"><v>0</v></c><c r="DS41" s="38" t="n"><v>0.7</v></c><c r="DT41" s="38" t="n"><v>6.81</v></c><c r="DU41" s="38" t="n"><v>6.72</v></c><c r="DV41" s="38" t="n"><v>6.66</v></c><c r="DW41" s="38" t="n"><v>6.77</v></c><c r="DX41" s="38" t="n"><v>6.97</v></c><c r="DY41" s="38" t="n"><v>0</v></c><c r="DZ41" s="38" t="n"><v>0</v></c><c r="EA41" s="58" t="n"><v>0.7</v></c><c r="EB41" s="59" t="n"><v>44.1</v></c><c r="EC41" s="59" t="n"><v>47</v></c><c r="ED41" s="59" t="n"><v>45.5</v></c><c r="EE41" s="59" t="n"><v>176.4</v></c><c r="EF41" s="59" t="n"><v>2.8</v></c><c r="EG41" s="59" t="n"><v>-5.7</v></c><c r="EH41" s="59" t="n"><v>-6.1</v></c><c r="EI41" s="59" t="n"><v>-5.9</v></c><c r="EJ41" s="59" t="n"><v>23.8</v></c><c r="EK41" s="59" t="n"><v>0.4</v></c><c r="EL41" s="59" t="n"><v>4.3</v></c><c r="EM41" s="59" t="n"><v>12.3</v></c><c r="EN41" s="59" t="n"><v>25.5</v></c><c r="EO41" s="59" t="n"><v>59.5</v></c><c r="EP41" s="60" t="n"><v>46</v></c><c r="GM41" s="52" t="n"><v>7.84</v></c><c r="GN41" s="38" t="n"><v>7.51</v></c><c r="GO41" s="38" t="n"><v>9.9</v></c><c r="GP41" s="38" t="n"><v>-1.9</v></c><c r="GQ41" s="38" t="n"><v>0.58</v></c><c r="GR41" s="38" t="n"><v>0.64</v></c><c r="GS41" s="38" t="n"><v>3.98</v></c><c r="GT41" s="38" t="n"><v>4.5</v></c><c r="GU41" s="38" t="n"><v>518</v></c><c r="GV41" s="38" t="n"><v>513</v></c><c r="GW41" s="38" t="n"><v>678</v></c><c r="GX41" s="38" t="n"><v>586</v></c><c r="GY41" s="38" t="n"><v>640</v></c><c r="GZ41" s="38" t="n"><v>572</v></c><c r="HA41" s="38" t="n"><v>497</v></c><c r="HB41" s="38" t="n"><v>0.77</v></c><c r="HC41" s="38" t="n"><v>-1.02</v></c><c r="HD41" s="38" t="n"><v>7.63</v></c><c r="HE41" s="38" t="n"><v>7.72</v></c><c r="HF41" s="38" t="n"><v>7.75</v></c><c r="HG41" s="38" t="n"><v>7.91</v></c><c r="HH41" s="38" t="n"><v>8.41</v></c><c r="HI41" s="38" t="n"><v>8.34</v></c><c r="HJ41" s="38" t="n"><v>0</v></c><c r="HK41" s="38" t="n"><v>1.3</v></c><c r="HL41" s="38" t="n"><v>6.2</v></c><c r="HM41" s="38" t="n"><v>6.1</v></c><c r="HN41" s="38" t="n"><v>6.29</v></c><c r="HO41" s="38" t="n"><v>6.6</v></c><c r="HP41" s="38" t="n"><v>6.52</v></c><c r="HQ41" s="38" t="n"><v>0</v></c><c r="HR41" s="38" t="n"><v>0</v></c><c r="HS41" s="51" t="n"><v>1.3</v></c><c r="HT41" s="59" t="n"><v>43.1</v></c><c r="HU41" s="59" t="n"><v>44.9</v></c><c r="HV41" s="59" t="n"><v>44</v></c><c r="HW41" s="59" t="n"><v>9.9</v></c><c r="HX41" s="59" t="n"><v>1.9</v></c><c r="HY41" s="59" t="n"><v>-6.3</v></c><c r="HZ41" s="59" t="n"><v>-6.8</v></c><c r="IA41" s="59" t="n"><v>-6.5</v></c><c r="IB41" s="59" t="n"><v>1.5</v></c><c r="IC41" s="59" t="n"><v>0.5</v></c><c r="ID41" s="59" t="n"><v>3.8</v></c><c r="IE41" s="59" t="n"><v>11.1</v></c><c r="IF41" s="59" t="n"><v>24.3</v></c><c r="IG41" s="59" t="n"><v>60.3</v></c><c r="IH41" s="61" t="n"><v>32</v></c><c r="II41" s="52" t="n"><f aca="false">IF(ISNUMBER(GM41),GM41,IF(ISNUMBER(EQ41),EQ41,&quot;&quot;))</f><v>7.84</v></c><c r="IJ41" s="38" t="n"><f aca="false">IF(ISNUMBER(GN41),GN41,IF(ISNUMBER(ER41),ER41,&quot;&quot;))</f><v>7.51</v></c><c r="IK41" s="38" t="n"><f aca="false">IF(ISNUMBER(GO41),GO41,IF(ISNUMBER(ES41),ES41,&quot;&quot;))</f><v>9.9</v></c><c r="IL41" s="38" t="n"><f aca="false">IF(ISNUMBER(GP41),GP41,IF(ISNUMBER(ET41),ET41,&quot;&quot;))</f><v>-1.9</v></c><c r="IM41" s="38" t="n"><f aca="false">IF(ISNUMBER(GQ41),GQ41,IF(ISNUMBER(EU41),EU41,&quot;&quot;))</f><v>0.58</v></c><c r="IN41" s="38" t="n"><f aca="false">IF(ISNUMBER(GR41),GR41,IF(ISNUMBER(EV41),EV41,&quot;&quot;))</f><v>0.64</v></c><c r="IO41" s="38" t="n"><f aca="false">IF(ISNUMBER(GS41),GS41,IF(ISNUMBER(EW41),EW41,&quot;&quot;))</f><v>3.98</v></c><c r="IP41" s="38" t="n"><f aca="false">IF(ISNUMBER(GT41),GT41,IF(ISNUMBER(EX41),EX41,&quot;&quot;))</f><v>4.5</v></c><c r="IQ41" s="38" t="n"><f aca="false">IF(ISNUMBER(GU41),GU41,IF(ISNUMBER(EY41),EY41,&quot;&quot;))</f><v>518</v></c><c r="IR41" s="38" t="n"><f aca="false">IF(ISNUMBER(GV41),GV41,IF(ISNUMBER(EZ41),EZ41,&quot;&quot;))</f><v>513</v></c><c r="IS41" s="38" t="n"><f aca="false">IF(ISNUMBER(GW41),GW41,IF(ISNUMBER(FA41),FA41,&quot;&quot;))</f><v>678</v></c><c r="IT41" s="38" t="n"><f aca="false">IF(ISNUMBER(GX41),GX41,IF(ISNUMBER(FB41),FB41,&quot;&quot;))</f><v>586</v></c><c r="IU41" s="38" t="n"><f aca="false">IF(ISNUMBER(GY41),GY41,IF(ISNUMBER(FC41),FC41,&quot;&quot;))</f><v>640</v></c><c r="IV41" s="38" t="n"><f aca="false">IF(ISNUMBER(GZ41),GZ41,IF(ISNUMBER(FD41),FD41,&quot;&quot;))</f><v>572</v></c><c r="IW41" s="38" t="n"><f aca="false">IF(ISNUMBER(HA41),HA41,IF(ISNUMBER(FE41),FE41,&quot;&quot;))</f><v>497</v></c><c r="IX41" s="38" t="n"><f aca="false">IF(ISNUMBER(HB41),HB41,IF(ISNUMBER(FF41),FF41,&quot;&quot;))</f><v>0.77</v></c><c r="IY41" s="38" t="n"><f aca="false">IF(ISNUMBER(HC41),HC41,IF(ISNUMBER(FG41),FG41,&quot;&quot;))</f><v>-1.02</v></c><c r="IZ41" s="38" t="n"><f aca="false">IF(ISNUMBER(HD41),HD41,IF(ISNUMBER(FH41),FH41,&quot;&quot;))</f><v>7.63</v></c><c r="JA41" s="38" t="n"><f aca="false">IF(ISNUMBER(HE41),HE41,IF(ISNUMBER(FI41),FI41,&quot;&quot;))</f><v>7.72</v></c><c r="JB41" s="38" t="n"><f aca="false">IF(ISNUMBER(HF41),HF41,IF(ISNUMBER(FJ41),FJ41,&quot;&quot;))</f><v>7.75</v></c><c r="JC41" s="38" t="n"><f aca="false">IF(ISNUMBER(HG41),HG41,IF(ISNUMBER(FK41),FK41,&quot;&quot;))</f><v>7.91</v></c><c r="JD41" s="38" t="n"><f aca="false">IF(ISNUMBER(HH41),HH41,IF(ISNUMBER(FL41),FL41,&quot;&quot;))</f><v>8.41</v></c><c r="JE41" s="38" t="n"><f aca="false">IF(ISNUMBER(HI41),HI41,IF(ISNUMBER(FM41),FM41,&quot;&quot;))</f><v>8.34</v></c><c r="JF41" s="38" t="n"><f aca="false">IF(ISNUMBER(HJ41),HJ41,IF(ISNUMBER(FN41),FN41,&quot;&quot;))</f><v>0</v></c><c r="JG41" s="38" t="n"><f aca="false">IF(ISNUMBER(HK41),HK41,IF(ISNUMBER(FO41),FO41,&quot;&quot;))</f><v>1.3</v></c><c r="JH41" s="38" t="n"><f aca="false">IF(ISNUMBER(HL41),HL41,IF(ISNUMBER(FP41),FP41,&quot;&quot;))</f><v>6.2</v></c><c r="JI41" s="38" t="n"><f aca="false">IF(ISNUMBER(HM41),HM41,IF(ISNUMBER(FQ41),FQ41,&quot;&quot;))</f><v>6.1</v></c><c r="JJ41" s="38" t="n"><f aca="false">IF(ISNUMBER(HN41),HN41,IF(ISNUMBER(FR41),FR41,&quot;&quot;))</f><v>6.29</v></c><c r="JK41" s="38" t="n"><f aca="false">IF(ISNUMBER(HO41),HO41,IF(ISNUMBER(FS41),FS41,&quot;&quot;))</f><v>6.6</v></c><c r="JL41" s="38" t="n"><f aca="false">IF(ISNUMBER(HP41),HP41,IF(ISNUMBER(FT41),FT41,&quot;&quot;))</f><v>6.52</v></c><c r="JM41" s="38" t="n"><f aca="false">IF(ISNUMBER(HQ41),HQ41,IF(ISNUMBER(FU41),FU41,&quot;&quot;))</f><v>0</v></c><c r="JN41" s="51" t="n"><f aca="false">IF(ISNUMBER(HR41),HR41,IF(ISNUMBER(FV41),FV41,&quot;&quot;))</f><v>0</v></c><c r="JO41" s="59" t="n"><f aca="false">IF(ISNUMBER(HS41),HS41,IF(ISNUMBER(FW41),FW41,&quot;&quot;))</f><v>1.3</v></c><c r="JP41" s="59" t="n"><f aca="false">IF(ISNUMBER(HT41),HT41,IF(ISNUMBER(FX41),FX41,&quot;&quot;))</f><v>43.1</v></c><c r="JQ41" s="59" t="n"><f aca="false">IF(ISNUMBER(HU41),HU41,IF(ISNUMBER(FY41),FY41,&quot;&quot;))</f><v>44.9</v></c><c r="JR41" s="59" t="n"><f aca="false">IF(ISNUMBER(HV41),HV41,IF(ISNUMBER(FZ41),FZ41,&quot;&quot;))</f><v>44</v></c><c r="JS41" s="59" t="n"><f aca="false">IF(ISNUMBER(HW41),HW41,IF(ISNUMBER(GA41),GA41,&quot;&quot;))</f><v>9.9</v></c><c r="JT41" s="59" t="n"><f aca="false">IF(ISNUMBER(HX41),HX41,IF(ISNUMBER(GB41),GB41,&quot;&quot;))</f><v>1.9</v></c><c r="JU41" s="59" t="n"><f aca="false">IF(ISNUMBER(HY41),HY41,IF(ISNUMBER(GC41),GC41,&quot;&quot;))</f><v>-6.3</v></c><c r="JV41" s="59" t="n"><f aca="false">IF(ISNUMBER(HZ41),HZ41,IF(ISNUMBER(GD41),GD41,&quot;&quot;))</f><v>-6.8</v></c><c r="JW41" s="59" t="n"><f aca="false">IF(ISNUMBER(IA41),IA41,IF(ISNUMBER(GE41),GE41,&quot;&quot;))</f><v>-6.5</v></c><c r="JX41" s="59" t="n"><f aca="false">IF(ISNUMBER(IB41),IB41,IF(ISNUMBER(GF41),GF41,&quot;&quot;))</f><v>1.5</v></c><c r="JY41" s="59" t="n"><f aca="false">IF(ISNUMBER(IC41),IC41,IF(ISNUMBER(GG41),GG41,&quot;&quot;))</f><v>0.5</v></c><c r="JZ41" s="59" t="n"><f aca="false">IF(ISNUMBER(ID41),ID41,IF(ISNUMBER(GH41),GH41,&quot;&quot;))</f><v>3.8</v></c><c r="KA41" s="59" t="n"><f aca="false">IF(ISNUMBER(IE41),IE41,IF(ISNUMBER(GI41),GI41,&quot;&quot;))</f><v>11.1</v></c><c r="KB41" s="59" t="n"><f aca="false">IF(ISNUMBER(IF41),IF41,IF(ISNUMBER(GJ41),GJ41,&quot;&quot;))</f><v>24.3</v></c><c r="KC41" s="59" t="n"><f aca="false">IF(ISNUMBER(IG41),IG41,IF(ISNUMBER(GK41),GK41,&quot;&quot;))</f><v>60.3</v></c><c r="KD41" s="61" t="n"><f aca="false">IF(ISNUMBER(IH41),IH41,IF(ISNUMBER(GL41),GL41,&quot;&quot;))</f><v>32</v></c><c r="KE41" s="52" t="n"><f aca="false">IF(AND(ISNUMBER(II41),ISNUMBER(CU41)),II41-CU41,&quot;&quot;)</f><v>0.2</v></c><c r="KF41" s="38" t="n"><f aca="false">IF(AND(ISNUMBER(IJ41),ISNUMBER(CV41)),IJ41-CV41,&quot;&quot;)</f><v>0.33</v></c><c r="KG41" s="38" t="n"><f aca="false">IF(AND(ISNUMBER(IK41),ISNUMBER(CW41)),IK41-CW41,&quot;&quot;)</f><v>-166.5</v></c><c r="KH41" s="38" t="n"><f aca="false">IF(AND(ISNUMBER(IL41),ISNUMBER(CX41)),IL41-CX41,&quot;&quot;)</f><v>0.9</v></c><c r="KI41" s="38" t="n"><f aca="false">IF(AND(ISNUMBER(IM41),ISNUMBER(CY41)),IM41-CY41,&quot;&quot;)</f><v>0.0099999999999999</v></c><c r="KJ41" s="38" t="n"><f aca="false">IF(AND(ISNUMBER(IN41),ISNUMBER(CZ41)),IN41-CZ41,&quot;&quot;)</f><v>-0.11</v></c><c r="KK41" s="38" t="n"><f aca="false">IF(AND(ISNUMBER(IO41),ISNUMBER(DA41)),IO41-DA41,&quot;&quot;)</f><v>1.34</v></c><c r="KL41" s="38" t="n"><f aca="false">IF(AND(ISNUMBER(IP41),ISNUMBER(DB41)),IP41-DB41,&quot;&quot;)</f><v>1.26</v></c><c r="KM41" s="38" t="n"><f aca="false">IF(AND(ISNUMBER(IQ41),ISNUMBER(DC41)),IQ41-DC41,&quot;&quot;)</f><v>-90</v></c><c r="KN41" s="38" t="n"><f aca="false">IF(AND(ISNUMBER(IR41),ISNUMBER(DD41)),IR41-DD41,&quot;&quot;)</f><v>-97</v></c><c r="KO41" s="38" t="n"><f aca="false">IF(AND(ISNUMBER(IS41),ISNUMBER(DE41)),IS41-DE41,&quot;&quot;)</f><v>40</v></c><c r="KP41" s="38" t="n"><f aca="false">IF(AND(ISNUMBER(IT41),ISNUMBER(DF41)),IT41-DF41,&quot;&quot;)</f><v>-55</v></c><c r="KQ41" s="38" t="n"><f aca="false">IF(AND(ISNUMBER(IU41),ISNUMBER(DG41)),IU41-DG41,&quot;&quot;)</f><v>38</v></c><c r="KR41" s="38" t="n"><f aca="false">IF(AND(ISNUMBER(IV41),ISNUMBER(DH41)),IV41-DH41,&quot;&quot;)</f><v>-65</v></c><c r="KS41" s="38" t="n"><f aca="false">IF(AND(ISNUMBER(IW41),ISNUMBER(DI41)),IW41-DI41,&quot;&quot;)</f><v>-92</v></c><c r="KT41" s="38" t="n"><f aca="false">IF(AND(ISNUMBER(IX41),ISNUMBER(DJ41)),IX41-DJ41,&quot;&quot;)</f><v>0.17</v></c><c r="KU41" s="38" t="n"><f aca="false">IF(AND(ISNUMBER(IY41),ISNUMBER(DK41)),IY41-DK41,&quot;&quot;)</f><v>-2.35</v></c><c r="KV41" s="38" t="n"><f aca="false">IF(AND(ISNUMBER(IZ41),ISNUMBER(DL41)),IZ41-DL41,&quot;&quot;)</f><v>0.2</v></c><c r="KW41" s="38" t="n"><f aca="false">IF(AND(ISNUMBER(JA41),ISNUMBER(DM41)),JA41-DM41,&quot;&quot;)</f><v>0.239999999999999</v></c><c r="KX41" s="38" t="n"><f aca="false">IF(AND(ISNUMBER(JB41),ISNUMBER(DN41)),JB41-DN41,&quot;&quot;)</f><v>0.16</v></c><c r="KY41" s="38" t="n"><f aca="false">IF(AND(ISNUMBER(JC41),ISNUMBER(DO41)),JC41-DO41,&quot;&quot;)</f><v>0.0200000000000005</v></c><c r="KZ41" s="38" t="n"><f aca="false">IF(AND(ISNUMBER(JD41),ISNUMBER(DP41)),JD41-DP41,&quot;&quot;)</f><v>0.0899999999999999</v></c><c r="LA41" s="38" t="n"><f aca="false">IF(AND(ISNUMBER(JE41),ISNUMBER(DQ41)),JE41-DQ41,&quot;&quot;)</f><v>-0.290000000000001</v></c><c r="LB41" s="38" t="n"><f aca="false">IF(AND(ISNUMBER(JF41),ISNUMBER(DR41)),JF41-DR41,&quot;&quot;)</f><v>0</v></c><c r="LC41" s="38" t="n"><f aca="false">IF(AND(ISNUMBER(JG41),ISNUMBER(DS41)),JG41-DS41,&quot;&quot;)</f><v>0.6</v></c><c r="LD41" s="38" t="n"><f aca="false">IF(AND(ISNUMBER(JH41),ISNUMBER(DT41)),JH41-DT41,&quot;&quot;)</f><v>-0.61</v></c><c r="LE41" s="38" t="n"><f aca="false">IF(AND(ISNUMBER(JI41),ISNUMBER(DU41)),JI41-DU41,&quot;&quot;)</f><v>-0.62</v></c><c r="LF41" s="38" t="n"><f aca="false">IF(AND(ISNUMBER(JJ41),ISNUMBER(DV41)),JJ41-DV41,&quot;&quot;)</f><v>-0.37</v></c><c r="LG41" s="38" t="n"><f aca="false">IF(AND(ISNUMBER(JK41),ISNUMBER(DW41)),JK41-DW41,&quot;&quot;)</f><v>-0.17</v></c><c r="LH41" s="38" t="n"><f aca="false">IF(AND(ISNUMBER(JL41),ISNUMBER(DX41)),JL41-DX41,&quot;&quot;)</f><v>-0.45</v></c><c r="LI41" s="38" t="n"><f aca="false">IF(AND(ISNUMBER(JM41),ISNUMBER(DY41)),JM41-DY41,&quot;&quot;)</f><v>0</v></c><c r="LJ41" s="38" t="n"><f aca="false">IF(AND(ISNUMBER(JN41),ISNUMBER(DZ41)),JN41-DZ41,&quot;&quot;)</f><v>0</v></c><c r="LK41" s="38" t="n"><f aca="false">IF(AND(ISNUMBER(JO41),ISNUMBER(EA41)),JO41-EA41,&quot;&quot;)</f><v>0.6</v></c><c r="LL41" s="38" t="n"><f aca="false">IF(AND(ISNUMBER(JP41),ISNUMBER(EB41)),JP41-EB41,&quot;&quot;)</f><v>-1</v></c><c r="LM41" s="38" t="n"><f aca="false">IF(AND(ISNUMBER(JQ41),ISNUMBER(EC41)),JQ41-EC41,&quot;&quot;)</f><v>-2.1</v></c><c r="LN41" s="38" t="n"><f aca="false">IF(AND(ISNUMBER(JR41),ISNUMBER(ED41)),JR41-ED41,&quot;&quot;)</f><v>-1.5</v></c><c r="LO41" s="38" t="n"><f aca="false">IF(AND(ISNUMBER(JS41),ISNUMBER(EE41)),JS41-EE41,&quot;&quot;)</f><v>-166.5</v></c><c r="LP41" s="38" t="n"><f aca="false">IF(AND(ISNUMBER(JT41),ISNUMBER(EF41)),JT41-EF41,&quot;&quot;)</f><v>-0.9</v></c><c r="LQ41" s="38" t="n"><f aca="false">IF(AND(ISNUMBER(JU41),ISNUMBER(EG41)),JU41-EG41,&quot;&quot;)</f><v>-0.6</v></c><c r="LR41" s="38" t="n"><f aca="false">IF(AND(ISNUMBER(JV41),ISNUMBER(EH41)),JV41-EH41,&quot;&quot;)</f><v>-0.7</v></c><c r="LS41" s="38" t="n"><f aca="false">IF(AND(ISNUMBER(JW41),ISNUMBER(EI41)),JW41-EI41,&quot;&quot;)</f><v>-0.6</v></c><c r="LT41" s="38" t="n"><f aca="false">IF(AND(ISNUMBER(JX41),ISNUMBER(EJ41)),JX41-EJ41,&quot;&quot;)</f><v>-22.3</v></c><c r="LU41" s="38" t="n"><f aca="false">IF(AND(ISNUMBER(JY41),ISNUMBER(EK41)),JY41-EK41,&quot;&quot;)</f><v>0.1</v></c><c r="LV41" s="38" t="n"><f aca="false">IF(AND(ISNUMBER(JZ41),ISNUMBER(EL41)),JZ41-EL41,&quot;&quot;)</f><v>-0.5</v></c><c r="LW41" s="38" t="n"><f aca="false">IF(AND(ISNUMBER(KA41),ISNUMBER(EM41)),KA41-EM41,&quot;&quot;)</f><v>-1.2</v></c><c r="LX41" s="38" t="n"><f aca="false">IF(AND(ISNUMBER(KB41),ISNUMBER(EN41)),KB41-EN41,&quot;&quot;)</f><v>-1.2</v></c><c r="LY41" s="38" t="n"><f aca="false">IF(AND(ISNUMBER(KC41),ISNUMBER(EO41)),KC41-EO41,&quot;&quot;)</f><v>0.799999999999997</v></c><c r="LZ41" s="38" t="n"><f aca="false">IF(AND(ISNUMBER(KD41),ISNUMBER(EP41)),KD41-EP41,&quot;&quot;)</f><v>-14</v></c><c r="MA41" s="38" t="str"><f aca="false">IF(AND(ISNUMBER(HT41),ISNUMBER(FX41)),HT41-FX41,&quot;&quot;)</f><v></v></c><c r="MB41" s="38" t="str"><f aca="false">IF(AND(ISNUMBER(HU41),ISNUMBER(FY41)),HU41-FY41,&quot;&quot;)</f><v></v></c><c r="MC41" s="38" t="str"><f aca="false">IF(AND(ISNUMBER(HY41),ISNUMBER(GC41)),HY41-GC41,&quot;&quot;)</f><v></v></c><c r="MD41" s="38" t="n"><f aca="false">HZ41-GD41</f><v>-6.8</v></c></row><row collapsed="false" customFormat="false" customHeight="true" hidden="false" ht="26.25" outlineLevel="0" r="42"><c r="A42" s="35" t="n"><v>41276</v></c><c r="B42" s="36" t="s"><v>413</v></c><c r="C42" s="92" t="s"><v>396</v></c><c r="D42" s="37" t="s"><v>339</v></c><c r="E42" s="38" t="n"><v>60</v></c><c r="F42" s="39" t="n"><v>18855</v></c><c r="G42" s="38" t="s"><v>340</v></c><c r="H42" s="38" t="s"><v>333</v></c><c r="I42" s="38" t="n"><v>1835272</v></c><c r="J42" s="38" t="s"><v>364</v></c><c r="K42" s="86"/><c r="L42" s="87"/><c r="M42" s="87"/><c r="N42" s="87"/><c r="O42" s="87"/><c r="P42" s="42" t="n"><v>-0.5</v></c><c r="Q42" s="38" t="n"><v>-0.65</v></c><c r="R42" s="38" t="s"><v>334</v></c><c r="S42" s="44" t="n"><v>41271</v></c><c r="T42" s="45" t="n"><v>-1</v></c><c r="U42" s="45" t="n"><v>2.75</v></c><c r="V42" s="38" t="n"><v>175</v></c><c r="W42" s="38" t="n"><v>20</v></c><c r="X42" s="38" t="n"><v>13</v></c><c r="Y42" s="38" t="n"><v>566</v></c><c r="Z42" s="38" t="n"><v>23.34</v></c><c r="AC42" s="38" t="n"><v>2.29</v></c><c r="AD42" s="38" t="n"><v>45.36</v></c><c r="AE42" s="38" t="n"><v>75</v></c><c r="AF42" s="38" t="n"><v>46.3</v></c><c r="AG42" s="38" t="n"><v>165</v></c><c r="AH42" s="38" t="n"><v>1</v></c><c r="AI42" s="38" t="n"><f aca="false">IF(AND(ISNUMBER(SK),SK&gt;0),1,0)</f><v>1</v></c><c r="AK42" s="39" t="n"><v>41417</v></c><c r="AL42" s="62" t="n"><v>100</v></c><c r="AM42" s="45" t="n"><v>-1.5</v></c><c r="AN42" s="45" t="n"><v>0.5</v></c><c r="AO42" s="38" t="n"><v>180</v></c><c r="AP42" s="38" t="n"><v>20</v></c><c r="AQ42" s="38" t="n"><v>24</v></c><c r="AR42" s="38" t="n"><v>533</v></c><c r="AS42" s="38" t="n"><v>1083</v></c><c r="AZ42" s="38" t="n"><f aca="false">IF(ISNUMBER(AM42),AM42+0.5*AN42,&quot;&quot;)</f><v>-1.25</v></c><c r="BA42" s="38" t="n"><f aca="false">IF(ISNUMBER(AZ42),IF(ISNUMBER(Q42),AZ42-Q42,&quot;MISSING&quot;),&quot;&quot;)</f><v>-0.6</v></c><c r="BB42" s="38" t="n"><f aca="false">IF(AND(ISNUMBER(AR42),ISNUMBER(Y42)),AR42-Y42,IF(ISNUMBER(AR42),&quot;MISSING&quot;,&quot;&quot;))</f><v>-33</v></c><c r="BC42" s="39" t="n"><v>41604</v></c><c r="BE42" s="45" t="n"><v>-0.75</v></c><c r="BF42" s="45" t="n"><v>0.25</v></c><c r="BG42" s="38" t="n"><v>126</v></c><c r="BH42" s="38" t="n"><v>20</v></c><c r="BI42" s="38" t="n"><v>14</v></c><c r="BJ42" s="38" t="n"><v>563</v></c><c r="BK42" s="38" t="n"><v>1022</v></c><c r="BL42" s="38" t="n"><v>23.41</v></c><c r="BM42" s="38" t="n"><v>2.86</v></c><c r="BN42" s="38" t="n"><v>45.3</v></c><c r="BO42" s="38" t="n"><v>76</v></c><c r="BP42" s="38" t="n"><v>45.55</v></c><c r="BQ42" s="38" t="n"><v>166</v></c><c r="BR42" s="38" t="n"><f aca="false">IF(ISNUMBER(BE42),BE42+0.5*BF42,&quot;&quot;)</f><v>-0.625</v></c><c r="BS42" s="38" t="n"><f aca="false">IF(ISNUMBER(BR42),IF(ISNUMBER($Q42),BR42-$Q42,&quot;MISSING&quot;),&quot;&quot;)</f><v>0.025</v></c><c r="BT42" s="38" t="n"><f aca="false">IF(AND(ISNUMBER(BJ42),ISNUMBER($Y42)),BJ42-$Y42,IF(ISNUMBER(BJ42),&quot;MISSING&quot;,&quot;&quot;))</f><v>-3</v></c><c r="BU42" s="38" t="n"><f aca="false">IF(AND(ISBLANK($AM42),ISBLANK($BE42)),0,1)</f><v>1</v></c><c r="BV42" s="38" t="n"><f aca="false">IF(AND(ISNUMBER($AM42),ISNUMBER($BE42)),1,0)</f><v>1</v></c><c r="BW42" s="38" t="n"><f aca="false">IF(BV42,SE_PREOP,&quot;&quot;)</f><v>0.375</v></c><c r="BX42" s="38" t="n"><f aca="false">IF(FU_6_AND_12,SE_6,&quot;&quot;)</f><v>-1.25</v></c><c r="BY42" s="38" t="n"><f aca="false">IF(FU_6_AND_12,SE_12,&quot;&quot;)</f><v>-0.625</v></c><c r="BZ42" s="49" t="n"><f aca="false">IF(AND(ISNUMBER(BC42),ISNUMBER(BE42)),BC42-A42,IF(ISNUMBER(AK42),AK42-A42,0))</f><v>328</v></c><c r="CA42" s="50" t="n"><f aca="false">IF(BZ42&gt;0,BZ42/30,&quot;&quot;)</f><v>10.9333333333333</v></c><c r="CB42" s="38" t="n"><f aca="false">IF(AND(ISNUMBER(AZ42),ISNUMBER(BR42)),(BR42-AZ42),&quot;&quot;)</f><v>0.625</v></c><c r="CC42" s="38" t="str"><f aca="false">IF(AND(ISNUMBER(AX42), ISNUMBER(AD42)), AVERAGE(AX42,AV42)-AVERAGE(AD42,AF42),&quot;&quot;)</f><v></v></c><c r="CD42" s="38" t="n"><f aca="false">IF(AND(ISNUMBER(BN42), ISNUMBER(AD42)), AVERAGE(BN42,BP42)-AVERAGE(AD42,AF42),&quot;&quot;)</f><v>-0.405000000000001</v></c><c r="CE42" s="38" t="n"><f aca="false">IF(ISNUMBER(CD42),CD42,IF(ISNUMBER(CC42),CC42,&quot;&quot;))</f><v>-0.405000000000001</v></c><c r="CF42" s="38" t="n"><f aca="false">IF(AND(ISNUMBER(SPH_PREOP),ISNUMBER(SE_LAST_)),SPH_PREOP+CYL_PREOP/2,&quot;&quot;)</f><v>0.375</v></c><c r="CG42" s="38" t="n"><f aca="false">IF(ISNUMBER(SE_12),SE_12,IF(ISNUMBER(SE_6),SE_6,&quot;&quot;))</f><v>-0.625</v></c><c r="CH42" s="51" t="n"><f aca="false">IF(AND(ISNUMBER(SE_LAST_),ISNUMBER(REF_TARGET)),SE_LAST_-REF_TARGET,&quot;&quot;)</f><v>0.025</v></c><c r="CI42" s="52" t="n"><f aca="false">IF(ISNUMBER(Y42),IF(ISNUMBER(BJ42),BJ42-Y42,IF(ISNUMBER(AR42),AR42-Y42,&quot;&quot;)),&quot;&quot;)</f><v>-3</v></c><c r="CJ42" s="38" t="n"><f aca="false">IF(ISNUMBER(Z42),IF(ISNUMBER(AT42),AT42-Z42,IF(ISNUMBER(BL42),BL42-Z42,&quot;&quot;)),&quot;&quot;)</f><v>0.0700000000000003</v></c><c r="CK42" s="53" t="n"><f aca="false">IF(ISNUMBER(LAST_SE_ERROR),REF_TARGET,&quot;&quot;)</f><v>-0.65</v></c><c r="CL42" s="53" t="n"><f aca="false">IF(AND(OR(ISNUMBER(BH42),ISNUMBER(AP42)),ISNUMBER(W42)),-LOG(20/W42)--LOG(20/IF(ISNUMBER(BH42),BH42,AP42)),&quot;&quot;)</f><v>0</v></c><c r="CM42" s="54" t="n"><f aca="false">IF(ISNUMBER(BF42),BF42,IF(ISNUMBER(AN42),AN42,&quot;&quot;))</f><v>0.25</v></c><c r="CN42" s="54" t="n"><f aca="false">IF(AND(ISNUMBER(CM42),ISNUMBER(U42)),CM42-U42,&quot;&quot;)</f><v>-2.5</v></c><c r="CO42" s="55" t="n"><f aca="false">IF(ISNUMBER(BCVA_12),BCVA_12,IF(ISNUMBER(BCVA_6),BCVA_6,&quot;&quot;))</f><v>20</v></c><c r="CP42" s="55" t="n"><f aca="false">IF(ISNUMBER(CO42),PREOP_BCVA,&quot;&quot;)</f><v>20</v></c><c r="CQ42" s="56" t="n"><f aca="false">IF(AND(REF_TARGET&lt;=0,REF_TARGET&gt;-1),IF(ISNUMBER(UDVA_12),UDVA_12,IF(ISNUMBER(UDVA_6),UDVA_6,&quot;&quot;)),&quot;&quot;)</f><v>100</v></c><c r="CR42" s="53" t="n"><f aca="false">IF(ISNUMBER(PREOP_PENTACAM_RV),IF(ISNUMBER(SPH_6),IF(ISNUMBER($EQ42),0,1),&quot;&quot;),&quot;&quot;)</f><v>0</v></c><c r="CS42" s="53" t="n"><f aca="false">IF(ISNUMBER(PREOP_PENTACAM_RV),IF(ISNUMBER(SPH_12),IF(ISNUMBER($GM42),0,1),&quot;&quot;),&quot;&quot;)</f><v>0</v></c><c r="CT42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42" s="0" t="n"><v>7.42</v></c><c r="CV42" s="38" t="n"><v>7.54</v></c><c r="CW42" s="38" t="n"><v>93.5</v></c><c r="CX42" s="38" t="n"><v>0.7</v></c><c r="CY42" s="38" t="n"><v>0.25</v></c><c r="CZ42" s="38" t="n"><v>0.67</v></c><c r="DA42" s="38" t="n"><v>2.62</v></c><c r="DB42" s="38" t="n"><v>3.26</v></c><c r="DC42" s="38" t="n"><v>635</v></c><c r="DD42" s="38" t="n"><v>637</v></c><c r="DE42" s="38" t="n"><v>683</v></c><c r="DF42" s="38" t="n"><v>652</v></c><c r="DG42" s="38" t="n"><v>634</v></c><c r="DH42" s="38" t="n"><v>653</v></c><c r="DI42" s="38" t="n"><v>616</v></c><c r="DJ42" s="38" t="n"><v>1.88</v></c><c r="DK42" s="38" t="n"><v>-0.91</v></c><c r="DL42" s="38" t="n"><v>7.5</v></c><c r="DM42" s="38" t="n"><v>7.44</v></c><c r="DN42" s="38" t="n"><v>7.46</v></c><c r="DO42" s="38" t="n"><v>7.74</v></c><c r="DP42" s="38" t="n"><v>8.09</v></c><c r="DQ42" s="38" t="n"><v>8.38</v></c><c r="DR42" s="38" t="n"><v>0</v></c><c r="DS42" s="38" t="n"><v>0.6</v></c><c r="DT42" s="38" t="n"><v>6.87</v></c><c r="DU42" s="38" t="n"><v>6.59</v></c><c r="DV42" s="38" t="n"><v>6.51</v></c><c r="DW42" s="38" t="n"><v>6.76</v></c><c r="DX42" s="38" t="n"><v>6.92</v></c><c r="DY42" s="38" t="n"><v>0</v></c><c r="DZ42" s="38" t="n"><v>0</v></c><c r="EA42" s="58" t="n"><v>0.6</v></c><c r="EB42" s="59" t="n"><v>44.7</v></c><c r="EC42" s="59" t="n"><v>45.5</v></c><c r="ED42" s="59" t="n"><v>45.1</v></c><c r="EE42" s="59" t="n"><v>93.5</v></c><c r="EF42" s="59" t="n"><v>0.7</v></c><c r="EG42" s="59" t="n"><v>-5.6</v></c><c r="EH42" s="59" t="n"><v>-6.2</v></c><c r="EI42" s="59" t="n"><v>-5.9</v></c><c r="EJ42" s="59" t="n"><v>146.3</v></c><c r="EK42" s="59" t="n"><v>0.6</v></c><c r="EL42" s="59" t="n"><v>4.5</v></c><c r="EM42" s="59" t="n"><v>12.9</v></c><c r="EN42" s="59" t="n"><v>26.7</v></c><c r="EO42" s="59" t="n"><v>61.3</v></c><c r="EP42" s="60" t="n"><v>23</v></c><c r="EQ42" s="52" t="n"><v>7.42</v></c><c r="ER42" s="38" t="n"><v>7.45</v></c><c r="ES42" s="38" t="n"><v>66.1</v></c><c r="ET42" s="38" t="n"><v>0.2</v></c><c r="EU42" s="38" t="n"><v>0.57</v></c><c r="EV42" s="38" t="n"><v>0.71</v></c><c r="EW42" s="38" t="n"><v>-0.62</v></c><c r="EX42" s="38" t="n"><v>-0.1</v></c><c r="EY42" s="38" t="n"><v>519</v></c><c r="EZ42" s="38" t="n"><v>520</v></c><c r="FA42" s="38" t="n"><v>635</v></c><c r="FB42" s="38" t="n"><v>607</v></c><c r="FC42" s="38" t="n"><v>607</v></c><c r="FD42" s="38" t="n"><v>597</v></c><c r="FE42" s="38" t="n"><v>505</v></c><c r="FF42" s="38" t="n"><v>-0.62</v></c><c r="FG42" s="38" t="n"><v>-0.95</v></c><c r="FH42" s="38" t="n"><v>7.43</v></c><c r="FI42" s="38" t="n"><v>7.44</v></c><c r="FJ42" s="38" t="n"><v>7.52</v></c><c r="FK42" s="38" t="n"><v>7.61</v></c><c r="FL42" s="38" t="n"><v>7.74</v></c><c r="FM42" s="38" t="n"><v>0</v></c><c r="FN42" s="38" t="n"><v>0</v></c><c r="FO42" s="38" t="n"><v>1.2</v></c><c r="FP42" s="38" t="n"><v>6.17</v></c><c r="FQ42" s="38" t="n"><v>6.12</v></c><c r="FR42" s="38" t="n"><v>6.27</v></c><c r="FS42" s="38" t="n"><v>6.3</v></c><c r="FT42" s="38" t="n"><v>0</v></c><c r="FU42" s="38" t="n"><v>0</v></c><c r="FV42" s="38" t="n"><v>0</v></c><c r="FW42" s="58" t="n"><v>1.2</v></c><c r="FX42" s="59" t="n"><v>45.3</v></c><c r="FY42" s="59" t="n"><v>45.5</v></c><c r="FZ42" s="59" t="n"><v>45.4</v></c><c r="GA42" s="59" t="n"><v>66.1</v></c><c r="GB42" s="59" t="n"><v>0.2</v></c><c r="GC42" s="59" t="n"><v>-6.4</v></c><c r="GD42" s="59" t="n"><v>-6.6</v></c><c r="GE42" s="59" t="n"><v>-6.5</v></c><c r="GF42" s="59" t="n"><v>43.4</v></c><c r="GG42" s="59" t="n"><v>0.3</v></c><c r="GH42" s="59" t="n"><v>3.8</v></c><c r="GI42" s="59" t="n"><v>11.1</v></c><c r="GJ42" s="59" t="n"><v>23.8</v></c><c r="GK42" s="59" t="n"><v>57.2</v></c><c r="GL42" s="61" t="n"><v>23</v></c><c r="GM42" s="52" t="n"><v>7.4</v></c><c r="GN42" s="38" t="n"><v>7.49</v></c><c r="GO42" s="38" t="n"><v>71.5</v></c><c r="GP42" s="38" t="n"><v>0.6</v></c><c r="GQ42" s="38" t="n"><v>0.54</v></c><c r="GR42" s="38" t="n"><v>0.59</v></c><c r="GS42" s="38" t="n"><v>4.87</v></c><c r="GT42" s="38" t="n"><v>5.4</v></c><c r="GU42" s="38" t="n"><v>534</v></c><c r="GV42" s="38" t="n"><v>535</v></c><c r="GW42" s="38" t="n"><v>638</v></c><c r="GX42" s="38" t="n"><v>599</v></c><c r="GY42" s="38" t="n"><v>610</v></c><c r="GZ42" s="38" t="n"><v>597</v></c><c r="HA42" s="38" t="n"><v>523</v></c><c r="HB42" s="38" t="n"><v>-0.7</v></c><c r="HC42" s="38" t="n"><v>-0.76</v></c><c r="HD42" s="38" t="n"><v>7.46</v></c><c r="HE42" s="38" t="n"><v>7.45</v></c><c r="HF42" s="38" t="n"><v>7.52</v></c><c r="HG42" s="38" t="n"><v>7.68</v></c><c r="HH42" s="38" t="n"><v>7.87</v></c><c r="HI42" s="38" t="n"><v>7.94</v></c><c r="HJ42" s="38" t="n"><v>0</v></c><c r="HK42" s="38" t="n"><v>1.2</v></c><c r="HL42" s="38" t="n"><v>6.26</v></c><c r="HM42" s="38" t="n"><v>6.21</v></c><c r="HN42" s="38" t="n"><v>6.17</v></c><c r="HO42" s="38" t="n"><v>6.25</v></c><c r="HP42" s="38" t="n"><v>6.42</v></c><c r="HQ42" s="38" t="n"><v>0</v></c><c r="HR42" s="38" t="n"><v>0</v></c><c r="HS42" s="51" t="n"><v>1.2</v></c><c r="HT42" s="59" t="n"><v>45</v></c><c r="HU42" s="59" t="n"><v>45.6</v></c><c r="HV42" s="59" t="n"><v>45.3</v></c><c r="HW42" s="59" t="n"><v>71.5</v></c><c r="HX42" s="59" t="n"><v>0.6</v></c><c r="HY42" s="59" t="n"><v>-6.3</v></c><c r="HZ42" s="59" t="n"><v>-6.5</v></c><c r="IA42" s="59" t="n"><v>-6.4</v></c><c r="IB42" s="59" t="n"><v>37.7</v></c><c r="IC42" s="59" t="n"><v>0.3</v></c><c r="ID42" s="59" t="n"><v>3.9</v></c><c r="IE42" s="59" t="n"><v>11.3</v></c><c r="IF42" s="59" t="n"><v>24.3</v></c><c r="IG42" s="59" t="n"><v>60.4</v></c><c r="IH42" s="61" t="n"><v>18</v></c><c r="II42" s="52" t="n"><f aca="false">IF(ISNUMBER(GM42),GM42,IF(ISNUMBER(EQ42),EQ42,&quot;&quot;))</f><v>7.4</v></c><c r="IJ42" s="38" t="n"><f aca="false">IF(ISNUMBER(GN42),GN42,IF(ISNUMBER(ER42),ER42,&quot;&quot;))</f><v>7.49</v></c><c r="IK42" s="38" t="n"><f aca="false">IF(ISNUMBER(GO42),GO42,IF(ISNUMBER(ES42),ES42,&quot;&quot;))</f><v>71.5</v></c><c r="IL42" s="38" t="n"><f aca="false">IF(ISNUMBER(GP42),GP42,IF(ISNUMBER(ET42),ET42,&quot;&quot;))</f><v>0.6</v></c><c r="IM42" s="38" t="n"><f aca="false">IF(ISNUMBER(GQ42),GQ42,IF(ISNUMBER(EU42),EU42,&quot;&quot;))</f><v>0.54</v></c><c r="IN42" s="38" t="n"><f aca="false">IF(ISNUMBER(GR42),GR42,IF(ISNUMBER(EV42),EV42,&quot;&quot;))</f><v>0.59</v></c><c r="IO42" s="38" t="n"><f aca="false">IF(ISNUMBER(GS42),GS42,IF(ISNUMBER(EW42),EW42,&quot;&quot;))</f><v>4.87</v></c><c r="IP42" s="38" t="n"><f aca="false">IF(ISNUMBER(GT42),GT42,IF(ISNUMBER(EX42),EX42,&quot;&quot;))</f><v>5.4</v></c><c r="IQ42" s="38" t="n"><f aca="false">IF(ISNUMBER(GU42),GU42,IF(ISNUMBER(EY42),EY42,&quot;&quot;))</f><v>534</v></c><c r="IR42" s="38" t="n"><f aca="false">IF(ISNUMBER(GV42),GV42,IF(ISNUMBER(EZ42),EZ42,&quot;&quot;))</f><v>535</v></c><c r="IS42" s="38" t="n"><f aca="false">IF(ISNUMBER(GW42),GW42,IF(ISNUMBER(FA42),FA42,&quot;&quot;))</f><v>638</v></c><c r="IT42" s="38" t="n"><f aca="false">IF(ISNUMBER(GX42),GX42,IF(ISNUMBER(FB42),FB42,&quot;&quot;))</f><v>599</v></c><c r="IU42" s="38" t="n"><f aca="false">IF(ISNUMBER(GY42),GY42,IF(ISNUMBER(FC42),FC42,&quot;&quot;))</f><v>610</v></c><c r="IV42" s="38" t="n"><f aca="false">IF(ISNUMBER(GZ42),GZ42,IF(ISNUMBER(FD42),FD42,&quot;&quot;))</f><v>597</v></c><c r="IW42" s="38" t="n"><f aca="false">IF(ISNUMBER(HA42),HA42,IF(ISNUMBER(FE42),FE42,&quot;&quot;))</f><v>523</v></c><c r="IX42" s="38" t="n"><f aca="false">IF(ISNUMBER(HB42),HB42,IF(ISNUMBER(FF42),FF42,&quot;&quot;))</f><v>-0.7</v></c><c r="IY42" s="38" t="n"><f aca="false">IF(ISNUMBER(HC42),HC42,IF(ISNUMBER(FG42),FG42,&quot;&quot;))</f><v>-0.76</v></c><c r="IZ42" s="38" t="n"><f aca="false">IF(ISNUMBER(HD42),HD42,IF(ISNUMBER(FH42),FH42,&quot;&quot;))</f><v>7.46</v></c><c r="JA42" s="38" t="n"><f aca="false">IF(ISNUMBER(HE42),HE42,IF(ISNUMBER(FI42),FI42,&quot;&quot;))</f><v>7.45</v></c><c r="JB42" s="38" t="n"><f aca="false">IF(ISNUMBER(HF42),HF42,IF(ISNUMBER(FJ42),FJ42,&quot;&quot;))</f><v>7.52</v></c><c r="JC42" s="38" t="n"><f aca="false">IF(ISNUMBER(HG42),HG42,IF(ISNUMBER(FK42),FK42,&quot;&quot;))</f><v>7.68</v></c><c r="JD42" s="38" t="n"><f aca="false">IF(ISNUMBER(HH42),HH42,IF(ISNUMBER(FL42),FL42,&quot;&quot;))</f><v>7.87</v></c><c r="JE42" s="38" t="n"><f aca="false">IF(ISNUMBER(HI42),HI42,IF(ISNUMBER(FM42),FM42,&quot;&quot;))</f><v>7.94</v></c><c r="JF42" s="38" t="n"><f aca="false">IF(ISNUMBER(HJ42),HJ42,IF(ISNUMBER(FN42),FN42,&quot;&quot;))</f><v>0</v></c><c r="JG42" s="38" t="n"><f aca="false">IF(ISNUMBER(HK42),HK42,IF(ISNUMBER(FO42),FO42,&quot;&quot;))</f><v>1.2</v></c><c r="JH42" s="38" t="n"><f aca="false">IF(ISNUMBER(HL42),HL42,IF(ISNUMBER(FP42),FP42,&quot;&quot;))</f><v>6.26</v></c><c r="JI42" s="38" t="n"><f aca="false">IF(ISNUMBER(HM42),HM42,IF(ISNUMBER(FQ42),FQ42,&quot;&quot;))</f><v>6.21</v></c><c r="JJ42" s="38" t="n"><f aca="false">IF(ISNUMBER(HN42),HN42,IF(ISNUMBER(FR42),FR42,&quot;&quot;))</f><v>6.17</v></c><c r="JK42" s="38" t="n"><f aca="false">IF(ISNUMBER(HO42),HO42,IF(ISNUMBER(FS42),FS42,&quot;&quot;))</f><v>6.25</v></c><c r="JL42" s="38" t="n"><f aca="false">IF(ISNUMBER(HP42),HP42,IF(ISNUMBER(FT42),FT42,&quot;&quot;))</f><v>6.42</v></c><c r="JM42" s="38" t="n"><f aca="false">IF(ISNUMBER(HQ42),HQ42,IF(ISNUMBER(FU42),FU42,&quot;&quot;))</f><v>0</v></c><c r="JN42" s="51" t="n"><f aca="false">IF(ISNUMBER(HR42),HR42,IF(ISNUMBER(FV42),FV42,&quot;&quot;))</f><v>0</v></c><c r="JO42" s="59" t="n"><f aca="false">IF(ISNUMBER(HS42),HS42,IF(ISNUMBER(FW42),FW42,&quot;&quot;))</f><v>1.2</v></c><c r="JP42" s="59" t="n"><f aca="false">IF(ISNUMBER(HT42),HT42,IF(ISNUMBER(FX42),FX42,&quot;&quot;))</f><v>45</v></c><c r="JQ42" s="59" t="n"><f aca="false">IF(ISNUMBER(HU42),HU42,IF(ISNUMBER(FY42),FY42,&quot;&quot;))</f><v>45.6</v></c><c r="JR42" s="59" t="n"><f aca="false">IF(ISNUMBER(HV42),HV42,IF(ISNUMBER(FZ42),FZ42,&quot;&quot;))</f><v>45.3</v></c><c r="JS42" s="59" t="n"><f aca="false">IF(ISNUMBER(HW42),HW42,IF(ISNUMBER(GA42),GA42,&quot;&quot;))</f><v>71.5</v></c><c r="JT42" s="59" t="n"><f aca="false">IF(ISNUMBER(HX42),HX42,IF(ISNUMBER(GB42),GB42,&quot;&quot;))</f><v>0.6</v></c><c r="JU42" s="59" t="n"><f aca="false">IF(ISNUMBER(HY42),HY42,IF(ISNUMBER(GC42),GC42,&quot;&quot;))</f><v>-6.3</v></c><c r="JV42" s="59" t="n"><f aca="false">IF(ISNUMBER(HZ42),HZ42,IF(ISNUMBER(GD42),GD42,&quot;&quot;))</f><v>-6.5</v></c><c r="JW42" s="59" t="n"><f aca="false">IF(ISNUMBER(IA42),IA42,IF(ISNUMBER(GE42),GE42,&quot;&quot;))</f><v>-6.4</v></c><c r="JX42" s="59" t="n"><f aca="false">IF(ISNUMBER(IB42),IB42,IF(ISNUMBER(GF42),GF42,&quot;&quot;))</f><v>37.7</v></c><c r="JY42" s="59" t="n"><f aca="false">IF(ISNUMBER(IC42),IC42,IF(ISNUMBER(GG42),GG42,&quot;&quot;))</f><v>0.3</v></c><c r="JZ42" s="59" t="n"><f aca="false">IF(ISNUMBER(ID42),ID42,IF(ISNUMBER(GH42),GH42,&quot;&quot;))</f><v>3.9</v></c><c r="KA42" s="59" t="n"><f aca="false">IF(ISNUMBER(IE42),IE42,IF(ISNUMBER(GI42),GI42,&quot;&quot;))</f><v>11.3</v></c><c r="KB42" s="59" t="n"><f aca="false">IF(ISNUMBER(IF42),IF42,IF(ISNUMBER(GJ42),GJ42,&quot;&quot;))</f><v>24.3</v></c><c r="KC42" s="59" t="n"><f aca="false">IF(ISNUMBER(IG42),IG42,IF(ISNUMBER(GK42),GK42,&quot;&quot;))</f><v>60.4</v></c><c r="KD42" s="61" t="n"><f aca="false">IF(ISNUMBER(IH42),IH42,IF(ISNUMBER(GL42),GL42,&quot;&quot;))</f><v>18</v></c><c r="KE42" s="52" t="n"><f aca="false">IF(AND(ISNUMBER(II42),ISNUMBER(CU42)),II42-CU42,&quot;&quot;)</f><v>-0.0199999999999996</v></c><c r="KF42" s="38" t="n"><f aca="false">IF(AND(ISNUMBER(IJ42),ISNUMBER(CV42)),IJ42-CV42,&quot;&quot;)</f><v>-0.0499999999999998</v></c><c r="KG42" s="38" t="n"><f aca="false">IF(AND(ISNUMBER(IK42),ISNUMBER(CW42)),IK42-CW42,&quot;&quot;)</f><v>-22</v></c><c r="KH42" s="38" t="n"><f aca="false">IF(AND(ISNUMBER(IL42),ISNUMBER(CX42)),IL42-CX42,&quot;&quot;)</f><v>-0.1</v></c><c r="KI42" s="38" t="n"><f aca="false">IF(AND(ISNUMBER(IM42),ISNUMBER(CY42)),IM42-CY42,&quot;&quot;)</f><v>0.29</v></c><c r="KJ42" s="38" t="n"><f aca="false">IF(AND(ISNUMBER(IN42),ISNUMBER(CZ42)),IN42-CZ42,&quot;&quot;)</f><v>-0.0800000000000001</v></c><c r="KK42" s="38" t="n"><f aca="false">IF(AND(ISNUMBER(IO42),ISNUMBER(DA42)),IO42-DA42,&quot;&quot;)</f><v>2.25</v></c><c r="KL42" s="38" t="n"><f aca="false">IF(AND(ISNUMBER(IP42),ISNUMBER(DB42)),IP42-DB42,&quot;&quot;)</f><v>2.14</v></c><c r="KM42" s="38" t="n"><f aca="false">IF(AND(ISNUMBER(IQ42),ISNUMBER(DC42)),IQ42-DC42,&quot;&quot;)</f><v>-101</v></c><c r="KN42" s="38" t="n"><f aca="false">IF(AND(ISNUMBER(IR42),ISNUMBER(DD42)),IR42-DD42,&quot;&quot;)</f><v>-102</v></c><c r="KO42" s="38" t="n"><f aca="false">IF(AND(ISNUMBER(IS42),ISNUMBER(DE42)),IS42-DE42,&quot;&quot;)</f><v>-45</v></c><c r="KP42" s="38" t="n"><f aca="false">IF(AND(ISNUMBER(IT42),ISNUMBER(DF42)),IT42-DF42,&quot;&quot;)</f><v>-53</v></c><c r="KQ42" s="38" t="n"><f aca="false">IF(AND(ISNUMBER(IU42),ISNUMBER(DG42)),IU42-DG42,&quot;&quot;)</f><v>-24</v></c><c r="KR42" s="38" t="n"><f aca="false">IF(AND(ISNUMBER(IV42),ISNUMBER(DH42)),IV42-DH42,&quot;&quot;)</f><v>-56</v></c><c r="KS42" s="38" t="n"><f aca="false">IF(AND(ISNUMBER(IW42),ISNUMBER(DI42)),IW42-DI42,&quot;&quot;)</f><v>-93</v></c><c r="KT42" s="38" t="n"><f aca="false">IF(AND(ISNUMBER(IX42),ISNUMBER(DJ42)),IX42-DJ42,&quot;&quot;)</f><v>-2.58</v></c><c r="KU42" s="38" t="n"><f aca="false">IF(AND(ISNUMBER(IY42),ISNUMBER(DK42)),IY42-DK42,&quot;&quot;)</f><v>0.15</v></c><c r="KV42" s="38" t="n"><f aca="false">IF(AND(ISNUMBER(IZ42),ISNUMBER(DL42)),IZ42-DL42,&quot;&quot;)</f><v>-0.04</v></c><c r="KW42" s="38" t="n"><f aca="false">IF(AND(ISNUMBER(JA42),ISNUMBER(DM42)),JA42-DM42,&quot;&quot;)</f><v>0.00999999999999979</v></c><c r="KX42" s="38" t="n"><f aca="false">IF(AND(ISNUMBER(JB42),ISNUMBER(DN42)),JB42-DN42,&quot;&quot;)</f><v>0.0599999999999996</v></c><c r="KY42" s="38" t="n"><f aca="false">IF(AND(ISNUMBER(JC42),ISNUMBER(DO42)),JC42-DO42,&quot;&quot;)</f><v>-0.0600000000000005</v></c><c r="KZ42" s="38" t="n"><f aca="false">IF(AND(ISNUMBER(JD42),ISNUMBER(DP42)),JD42-DP42,&quot;&quot;)</f><v>-0.22</v></c><c r="LA42" s="38" t="n"><f aca="false">IF(AND(ISNUMBER(JE42),ISNUMBER(DQ42)),JE42-DQ42,&quot;&quot;)</f><v>-0.44</v></c><c r="LB42" s="38" t="n"><f aca="false">IF(AND(ISNUMBER(JF42),ISNUMBER(DR42)),JF42-DR42,&quot;&quot;)</f><v>0</v></c><c r="LC42" s="38" t="n"><f aca="false">IF(AND(ISNUMBER(JG42),ISNUMBER(DS42)),JG42-DS42,&quot;&quot;)</f><v>0.6</v></c><c r="LD42" s="38" t="n"><f aca="false">IF(AND(ISNUMBER(JH42),ISNUMBER(DT42)),JH42-DT42,&quot;&quot;)</f><v>-0.61</v></c><c r="LE42" s="38" t="n"><f aca="false">IF(AND(ISNUMBER(JI42),ISNUMBER(DU42)),JI42-DU42,&quot;&quot;)</f><v>-0.38</v></c><c r="LF42" s="38" t="n"><f aca="false">IF(AND(ISNUMBER(JJ42),ISNUMBER(DV42)),JJ42-DV42,&quot;&quot;)</f><v>-0.34</v></c><c r="LG42" s="38" t="n"><f aca="false">IF(AND(ISNUMBER(JK42),ISNUMBER(DW42)),JK42-DW42,&quot;&quot;)</f><v>-0.51</v></c><c r="LH42" s="38" t="n"><f aca="false">IF(AND(ISNUMBER(JL42),ISNUMBER(DX42)),JL42-DX42,&quot;&quot;)</f><v>-0.5</v></c><c r="LI42" s="38" t="n"><f aca="false">IF(AND(ISNUMBER(JM42),ISNUMBER(DY42)),JM42-DY42,&quot;&quot;)</f><v>0</v></c><c r="LJ42" s="38" t="n"><f aca="false">IF(AND(ISNUMBER(JN42),ISNUMBER(DZ42)),JN42-DZ42,&quot;&quot;)</f><v>0</v></c><c r="LK42" s="38" t="n"><f aca="false">IF(AND(ISNUMBER(JO42),ISNUMBER(EA42)),JO42-EA42,&quot;&quot;)</f><v>0.6</v></c><c r="LL42" s="38" t="n"><f aca="false">IF(AND(ISNUMBER(JP42),ISNUMBER(EB42)),JP42-EB42,&quot;&quot;)</f><v>0.299999999999997</v></c><c r="LM42" s="38" t="n"><f aca="false">IF(AND(ISNUMBER(JQ42),ISNUMBER(EC42)),JQ42-EC42,&quot;&quot;)</f><v>0.100000000000001</v></c><c r="LN42" s="38" t="n"><f aca="false">IF(AND(ISNUMBER(JR42),ISNUMBER(ED42)),JR42-ED42,&quot;&quot;)</f><v>0.199999999999996</v></c><c r="LO42" s="38" t="n"><f aca="false">IF(AND(ISNUMBER(JS42),ISNUMBER(EE42)),JS42-EE42,&quot;&quot;)</f><v>-22</v></c><c r="LP42" s="38" t="n"><f aca="false">IF(AND(ISNUMBER(JT42),ISNUMBER(EF42)),JT42-EF42,&quot;&quot;)</f><v>-0.1</v></c><c r="LQ42" s="38" t="n"><f aca="false">IF(AND(ISNUMBER(JU42),ISNUMBER(EG42)),JU42-EG42,&quot;&quot;)</f><v>-0.7</v></c><c r="LR42" s="38" t="n"><f aca="false">IF(AND(ISNUMBER(JV42),ISNUMBER(EH42)),JV42-EH42,&quot;&quot;)</f><v>-0.3</v></c><c r="LS42" s="38" t="n"><f aca="false">IF(AND(ISNUMBER(JW42),ISNUMBER(EI42)),JW42-EI42,&quot;&quot;)</f><v>-0.5</v></c><c r="LT42" s="38" t="n"><f aca="false">IF(AND(ISNUMBER(JX42),ISNUMBER(EJ42)),JX42-EJ42,&quot;&quot;)</f><v>-108.6</v></c><c r="LU42" s="38" t="n"><f aca="false">IF(AND(ISNUMBER(JY42),ISNUMBER(EK42)),JY42-EK42,&quot;&quot;)</f><v>-0.3</v></c><c r="LV42" s="38" t="n"><f aca="false">IF(AND(ISNUMBER(JZ42),ISNUMBER(EL42)),JZ42-EL42,&quot;&quot;)</f><v>-0.6</v></c><c r="LW42" s="38" t="n"><f aca="false">IF(AND(ISNUMBER(KA42),ISNUMBER(EM42)),KA42-EM42,&quot;&quot;)</f><v>-1.6</v></c><c r="LX42" s="38" t="n"><f aca="false">IF(AND(ISNUMBER(KB42),ISNUMBER(EN42)),KB42-EN42,&quot;&quot;)</f><v>-2.4</v></c><c r="LY42" s="38" t="n"><f aca="false">IF(AND(ISNUMBER(KC42),ISNUMBER(EO42)),KC42-EO42,&quot;&quot;)</f><v>-0.899999999999999</v></c><c r="LZ42" s="38" t="n"><f aca="false">IF(AND(ISNUMBER(KD42),ISNUMBER(EP42)),KD42-EP42,&quot;&quot;)</f><v>-5</v></c><c r="MA42" s="38" t="n"><f aca="false">IF(AND(ISNUMBER(HT42),ISNUMBER(FX42)),HT42-FX42,&quot;&quot;)</f><v>-0.299999999999997</v></c><c r="MB42" s="38" t="n"><f aca="false">IF(AND(ISNUMBER(HU42),ISNUMBER(FY42)),HU42-FY42,&quot;&quot;)</f><v>0.100000000000001</v></c><c r="MC42" s="38" t="n"><f aca="false">IF(AND(ISNUMBER(HY42),ISNUMBER(GC42)),HY42-GC42,&quot;&quot;)</f><v>0.100000000000001</v></c><c r="MD42" s="38" t="n"><f aca="false">HZ42-GD42</f><v>0.0999999999999996</v></c></row><row collapsed="false" customFormat="false" customHeight="true" hidden="false" ht="26.25" outlineLevel="0" r="43"><c r="A43" s="35" t="n"><v>41199</v></c><c r="B43" s="36" t="s"><v>414</v></c><c r="C43" s="36" t="s"><v>342</v></c><c r="D43" s="37" t="s"><v>339</v></c><c r="E43" s="38" t="n"><v>72</v></c><c r="F43" s="39" t="n"><v>14857</v></c><c r="G43" s="38" t="s"><v>340</v></c><c r="H43" s="38" t="s"><v>333</v></c><c r="I43" s="38" t="n"><v>1831717</v></c><c r="J43" s="38" t="s"><v>364</v></c><c r="K43" s="93"/><c r="L43" s="94"/><c r="M43" s="94"/><c r="N43" s="94"/><c r="O43" s="94"/><c r="P43" s="42" t="n"><v>-0.5</v></c><c r="Q43" s="43" t="n"><v>-0.55</v></c><c r="R43" s="38" t="s"><v>334</v></c><c r="S43" s="44" t="n"><v>41149</v></c><c r="T43" s="45" t="n"><v>-3.5</v></c><c r="U43" s="45" t="n"><v>0.25</v></c><c r="V43" s="38" t="n"><v>75</v></c><c r="W43" s="38" t="n"><v>25</v></c><c r="X43" s="38" t="n"><v>16</v></c><c r="Y43" s="38" t="n"><v>613</v></c><c r="Z43" s="38" t="n"><v>24.03</v></c><c r="AC43" s="38" t="n"><v>3.06</v></c><c r="AD43" s="38" t="n"><v>44.82</v></c><c r="AE43" s="38" t="n"><v>170</v></c><c r="AF43" s="38" t="n"><v>45.42</v></c><c r="AG43" s="38" t="n"><v>80</v></c><c r="AH43" s="38" t="n"><v>1</v></c><c r="AI43" s="38" t="n"><f aca="false">IF(AND(ISNUMBER(SK),SK&gt;0),1,0)</f><v>1</v></c><c r="AJ43" s="34"/><c r="AK43" s="46" t="n"><v>41373</v></c><c r="AL43" s="47"/><c r="AM43" s="45" t="n"><v>-1.25</v></c><c r="AN43" s="45" t="n"><v>0.5</v></c><c r="AO43" s="38" t="n"><v>165</v></c><c r="AP43" s="38" t="n"><v>25</v></c><c r="AQ43" s="38" t="n"><v>9</v></c><c r="AR43" s="38" t="n"><v>562</v></c><c r="AS43" s="38" t="n"><v>2591</v></c><c r="AZ43" s="38" t="n"><f aca="false">IF(ISNUMBER(AM43),AM43+0.5*AN43,&quot;&quot;)</f><v>-1</v></c><c r="BA43" s="38" t="n"><f aca="false">IF(ISNUMBER(AZ43),IF(ISNUMBER(Q43),AZ43-Q43,&quot;MISSING&quot;),&quot;&quot;)</f><v>-0.45</v></c><c r="BB43" s="38" t="n"><f aca="false">IF(AND(ISNUMBER(AR43),ISNUMBER(Y43)),AR43-Y43,IF(ISNUMBER(AR43),&quot;MISSING&quot;,&quot;&quot;))</f><v>-51</v></c><c r="BC43" s="39" t="n"><v>41562</v></c><c r="BE43" s="45" t="n"><v>-0.5</v></c><c r="BF43" s="45" t="n"><v>0</v></c><c r="BG43" s="38" t="n"><v>0</v></c><c r="BH43" s="38" t="n"><v>20</v></c><c r="BI43" s="38" t="n"><v>11</v></c><c r="BJ43" s="38" t="n"><v>538</v></c><c r="BK43" s="38" t="n"><v>2227</v></c><c r="BL43" s="38" t="n"><v>24.09</v></c><c r="BM43" s="38" t="n"><v>4.22</v></c><c r="BN43" s="38" t="n"><v>44.47</v></c><c r="BO43" s="38" t="n"><v>152</v></c><c r="BP43" s="38" t="n"><v>45.06</v></c><c r="BQ43" s="38" t="n"><v>62</v></c><c r="BR43" s="38" t="n"><f aca="false">IF(ISNUMBER(BE43),BE43+0.5*BF43,&quot;&quot;)</f><v>-0.5</v></c><c r="BS43" s="38" t="n"><f aca="false">IF(ISNUMBER(BR43),IF(ISNUMBER($Q43),BR43-$Q43,&quot;MISSING&quot;),&quot;&quot;)</f><v>0.05</v></c><c r="BT43" s="38" t="n"><f aca="false">IF(AND(ISNUMBER(BJ43),ISNUMBER($Y43)),BJ43-$Y43,IF(ISNUMBER(BJ43),&quot;MISSING&quot;,&quot;&quot;))</f><v>-75</v></c><c r="BU43" s="38" t="n"><f aca="false">IF(AND(ISBLANK($AM43),ISBLANK($BE43)),0,1)</f><v>1</v></c><c r="BV43" s="38" t="n"><f aca="false">IF(AND(ISNUMBER($AM43),ISNUMBER($BE43)),1,0)</f><v>1</v></c><c r="BW43" s="38" t="n"><f aca="false">IF(BV43,SE_PREOP,&quot;&quot;)</f><v>-3.375</v></c><c r="BX43" s="38" t="n"><f aca="false">IF(FU_6_AND_12,SE_6,&quot;&quot;)</f><v>-1</v></c><c r="BY43" s="38" t="n"><f aca="false">IF(FU_6_AND_12,SE_12,&quot;&quot;)</f><v>-0.5</v></c><c r="BZ43" s="49" t="n"><f aca="false">IF(AND(ISNUMBER(BC43),ISNUMBER(BE43)),BC43-A43,IF(ISNUMBER(AK43),AK43-A43,0))</f><v>363</v></c><c r="CA43" s="50" t="n"><f aca="false">IF(BZ43&gt;0,BZ43/30,&quot;&quot;)</f><v>12.1</v></c><c r="CB43" s="38" t="n"><f aca="false">IF(AND(ISNUMBER(AZ43),ISNUMBER(BR43)),(BR43-AZ43),&quot;&quot;)</f><v>0.5</v></c><c r="CC43" s="38" t="str"><f aca="false">IF(AND(ISNUMBER(AX43), ISNUMBER(AD43)), AVERAGE(AX43,AV43)-AVERAGE(AD43,AF43),&quot;&quot;)</f><v></v></c><c r="CD43" s="38" t="n"><f aca="false">IF(AND(ISNUMBER(BN43), ISNUMBER(AD43)), AVERAGE(BN43,BP43)-AVERAGE(AD43,AF43),&quot;&quot;)</f><v>-0.355000000000004</v></c><c r="CE43" s="38" t="n"><f aca="false">IF(ISNUMBER(CD43),CD43,IF(ISNUMBER(CC43),CC43,&quot;&quot;))</f><v>-0.355000000000004</v></c><c r="CF43" s="38" t="n"><f aca="false">IF(AND(ISNUMBER(SPH_PREOP),ISNUMBER(SE_LAST_)),SPH_PREOP+CYL_PREOP/2,&quot;&quot;)</f><v>-3.375</v></c><c r="CG43" s="38" t="n"><f aca="false">IF(ISNUMBER(SE_12),SE_12,IF(ISNUMBER(SE_6),SE_6,&quot;&quot;))</f><v>-0.5</v></c><c r="CH43" s="51" t="n"><f aca="false">IF(AND(ISNUMBER(SE_LAST_),ISNUMBER(REF_TARGET)),SE_LAST_-REF_TARGET,&quot;&quot;)</f><v>0.05</v></c><c r="CI43" s="52" t="n"><f aca="false">IF(ISNUMBER(Y43),IF(ISNUMBER(BJ43),BJ43-Y43,IF(ISNUMBER(AR43),AR43-Y43,&quot;&quot;)),&quot;&quot;)</f><v>-75</v></c><c r="CJ43" s="38" t="n"><f aca="false">IF(ISNUMBER(Z43),IF(ISNUMBER(AT43),AT43-Z43,IF(ISNUMBER(BL43),BL43-Z43,&quot;&quot;)),&quot;&quot;)</f><v>0.0599999999999987</v></c><c r="CK43" s="53" t="n"><f aca="false">IF(ISNUMBER(LAST_SE_ERROR),REF_TARGET,&quot;&quot;)</f><v>-0.55</v></c><c r="CL43" s="53" t="n"><f aca="false">IF(AND(OR(ISNUMBER(BH43),ISNUMBER(AP43)),ISNUMBER(W43)),-LOG(20/W43)--LOG(20/IF(ISNUMBER(BH43),BH43,AP43)),&quot;&quot;)</f><v>0.0969100130080564</v></c><c r="CM43" s="54" t="n"><f aca="false">IF(ISNUMBER(BF43),BF43,IF(ISNUMBER(AN43),AN43,&quot;&quot;))</f><v>0</v></c><c r="CN43" s="54" t="n"><f aca="false">IF(AND(ISNUMBER(CM43),ISNUMBER(U43)),CM43-U43,&quot;&quot;)</f><v>-0.25</v></c><c r="CO43" s="55" t="n"><f aca="false">IF(ISNUMBER(BCVA_12),BCVA_12,IF(ISNUMBER(BCVA_6),BCVA_6,&quot;&quot;))</f><v>20</v></c><c r="CP43" s="55" t="n"><f aca="false">IF(ISNUMBER(CO43),PREOP_BCVA,&quot;&quot;)</f><v>25</v></c><c r="CQ43" s="56" t="n"><f aca="false">IF(AND(REF_TARGET&lt;=0,REF_TARGET&gt;-1),IF(ISNUMBER(UDVA_12),UDVA_12,IF(ISNUMBER(UDVA_6),UDVA_6,&quot;&quot;)),&quot;&quot;)</f><v>0</v></c><c r="CR43" s="53" t="n"><f aca="false">IF(ISNUMBER(PREOP_PENTACAM_RV),IF(ISNUMBER(SPH_6),IF(ISNUMBER($EQ43),0,1),&quot;&quot;),&quot;&quot;)</f><v>1</v></c><c r="CS43" s="53" t="n"><f aca="false">IF(ISNUMBER(PREOP_PENTACAM_RV),IF(ISNUMBER(SPH_12),IF(ISNUMBER($GM43),0,1),&quot;&quot;),&quot;&quot;)</f><v>0</v></c><c r="CT43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43" s="0" t="n"><v>7.71</v></c><c r="CV43" s="38" t="n"><v>7.61</v></c><c r="CW43" s="38" t="n"><v>176</v></c><c r="CX43" s="38" t="n"><v>-0.6</v></c><c r="CY43" s="38" t="n"><v>0.54</v></c><c r="CZ43" s="38" t="n"><v>0.68</v></c><c r="DA43" s="38" t="n"><v>2.43</v></c><c r="DB43" s="38" t="n"><v>3.02</v></c><c r="DC43" s="38" t="n"><v>596</v></c><c r="DD43" s="38" t="n"><v>598</v></c><c r="DE43" s="38" t="n"><v>669</v></c><c r="DF43" s="38" t="n"><v>662</v></c><c r="DG43" s="38" t="n"><v>658</v></c><c r="DH43" s="38" t="n"><v>656</v></c><c r="DI43" s="38" t="n"><v>588</v></c><c r="DJ43" s="38" t="n"><v>-0.68</v></c><c r="DK43" s="38" t="n"><v>0.61</v></c><c r="DL43" s="38" t="n"><v>7.66</v></c><c r="DM43" s="38" t="n"><v>7.64</v></c><c r="DN43" s="38" t="n"><v>7.72</v></c><c r="DO43" s="38" t="n"><v>7.95</v></c><c r="DP43" s="38" t="n"><v>8.28</v></c><c r="DQ43" s="38" t="n"><v>8.61</v></c><c r="DR43" s="38" t="n"><v>0</v></c><c r="DS43" s="38" t="n"><v>1.2</v></c><c r="DT43" s="38" t="n"><v>6.43</v></c><c r="DU43" s="38" t="n"><v>6.43</v></c><c r="DV43" s="38" t="n"><v>6.63</v></c><c r="DW43" s="38" t="n"><v>6.89</v></c><c r="DX43" s="38" t="n"><v>7.05</v></c><c r="DY43" s="38" t="n"><v>0</v></c><c r="DZ43" s="38" t="n"><v>0</v></c><c r="EA43" s="58" t="n"><v>1.2</v></c><c r="EB43" s="59" t="n"><v>43.8</v></c><c r="EC43" s="59" t="n"><v>44.4</v></c><c r="ED43" s="59" t="n"><v>44.1</v></c><c r="EE43" s="59" t="n"><v>176</v></c><c r="EF43" s="59" t="n"><v>0.6</v></c><c r="EG43" s="59" t="n"><v>-6.1</v></c><c r="EH43" s="59" t="n"><v>-6.4</v></c><c r="EI43" s="59" t="n"><v>-6.2</v></c><c r="EJ43" s="59" t="n"><v>168.7</v></c><c r="EK43" s="59" t="n"><v>0.3</v></c><c r="EL43" s="59" t="n"><v>4.3</v></c><c r="EM43" s="59" t="n"><v>12.5</v></c><c r="EN43" s="59" t="n"><v>26.3</v></c><c r="EO43" s="59" t="n"><v>61.6</v></c><c r="EP43" s="60" t="n"><v>19</v></c><c r="GM43" s="52" t="n"><v>7.61</v></c><c r="GN43" s="38" t="n"><v>7.53</v></c><c r="GO43" s="38" t="n"><v>161.5</v></c><c r="GP43" s="38" t="n"><v>-0.5</v></c><c r="GQ43" s="38" t="n"><v>0.67</v></c><c r="GR43" s="38" t="n"><v>0.71</v></c><c r="GS43" s="38" t="n"><v>4.58</v></c><c r="GT43" s="38" t="n"><v>5.13</v></c><c r="GU43" s="38" t="n"><v>547</v></c><c r="GV43" s="38" t="n"><v>544</v></c><c r="GW43" s="38" t="n"><v>672</v></c><c r="GX43" s="38" t="n"><v>614</v></c><c r="GY43" s="38" t="n"><v>646</v></c><c r="GZ43" s="38" t="n"><v>618</v></c><c r="HA43" s="38" t="n"><v>530</v></c><c r="HB43" s="38" t="n"><v>-0.87</v></c><c r="HC43" s="38" t="n"><v>-1.07</v></c><c r="HD43" s="38" t="n"><v>7.56</v></c><c r="HE43" s="38" t="n"><v>7.63</v></c><c r="HF43" s="38" t="n"><v>7.71</v></c><c r="HG43" s="38" t="n"><v>7.96</v></c><c r="HH43" s="38" t="n"><v>8.29</v></c><c r="HI43" s="38" t="n"><v>8.42</v></c><c r="HJ43" s="38" t="n"><v>0</v></c><c r="HK43" s="38" t="n"><v>1.2</v></c><c r="HL43" s="38" t="n"><v>6.24</v></c><c r="HM43" s="38" t="n"><v>6.13</v></c><c r="HN43" s="38" t="n"><v>6.31</v></c><c r="HO43" s="38" t="n"><v>6.61</v></c><c r="HP43" s="38" t="n"><v>6.82</v></c><c r="HQ43" s="38" t="n"><v>0</v></c><c r="HR43" s="38" t="n"><v>0</v></c><c r="HS43" s="51" t="n"><v>1.2</v></c><c r="HT43" s="59" t="n"><v>44.3</v></c><c r="HU43" s="59" t="n"><v>44.8</v></c><c r="HV43" s="59" t="n"><v>44.6</v></c><c r="HW43" s="59" t="n"><v>161.5</v></c><c r="HX43" s="59" t="n"><v>0.5</v></c><c r="HY43" s="59" t="n"><v>-6.4</v></c><c r="HZ43" s="59" t="n"><v>-6.6</v></c><c r="IA43" s="59" t="n"><v>-6.5</v></c><c r="IB43" s="59" t="n"><v>16.6</v></c><c r="IC43" s="59" t="n"><v>0.2</v></c><c r="ID43" s="59" t="n"><v>4</v></c><c r="IE43" s="59" t="n"><v>11.6</v></c><c r="IF43" s="59" t="n"><v>25.2</v></c><c r="IG43" s="59" t="n"><v>61.7</v></c><c r="IH43" s="61" t="n"><v>21</v></c><c r="II43" s="52" t="n"><f aca="false">IF(ISNUMBER(GM43),GM43,IF(ISNUMBER(EQ43),EQ43,&quot;&quot;))</f><v>7.61</v></c><c r="IJ43" s="38" t="n"><f aca="false">IF(ISNUMBER(GN43),GN43,IF(ISNUMBER(ER43),ER43,&quot;&quot;))</f><v>7.53</v></c><c r="IK43" s="38" t="n"><f aca="false">IF(ISNUMBER(GO43),GO43,IF(ISNUMBER(ES43),ES43,&quot;&quot;))</f><v>161.5</v></c><c r="IL43" s="38" t="n"><f aca="false">IF(ISNUMBER(GP43),GP43,IF(ISNUMBER(ET43),ET43,&quot;&quot;))</f><v>-0.5</v></c><c r="IM43" s="38" t="n"><f aca="false">IF(ISNUMBER(GQ43),GQ43,IF(ISNUMBER(EU43),EU43,&quot;&quot;))</f><v>0.67</v></c><c r="IN43" s="38" t="n"><f aca="false">IF(ISNUMBER(GR43),GR43,IF(ISNUMBER(EV43),EV43,&quot;&quot;))</f><v>0.71</v></c><c r="IO43" s="38" t="n"><f aca="false">IF(ISNUMBER(GS43),GS43,IF(ISNUMBER(EW43),EW43,&quot;&quot;))</f><v>4.58</v></c><c r="IP43" s="38" t="n"><f aca="false">IF(ISNUMBER(GT43),GT43,IF(ISNUMBER(EX43),EX43,&quot;&quot;))</f><v>5.13</v></c><c r="IQ43" s="38" t="n"><f aca="false">IF(ISNUMBER(GU43),GU43,IF(ISNUMBER(EY43),EY43,&quot;&quot;))</f><v>547</v></c><c r="IR43" s="38" t="n"><f aca="false">IF(ISNUMBER(GV43),GV43,IF(ISNUMBER(EZ43),EZ43,&quot;&quot;))</f><v>544</v></c><c r="IS43" s="38" t="n"><f aca="false">IF(ISNUMBER(GW43),GW43,IF(ISNUMBER(FA43),FA43,&quot;&quot;))</f><v>672</v></c><c r="IT43" s="38" t="n"><f aca="false">IF(ISNUMBER(GX43),GX43,IF(ISNUMBER(FB43),FB43,&quot;&quot;))</f><v>614</v></c><c r="IU43" s="38" t="n"><f aca="false">IF(ISNUMBER(GY43),GY43,IF(ISNUMBER(FC43),FC43,&quot;&quot;))</f><v>646</v></c><c r="IV43" s="38" t="n"><f aca="false">IF(ISNUMBER(GZ43),GZ43,IF(ISNUMBER(FD43),FD43,&quot;&quot;))</f><v>618</v></c><c r="IW43" s="38" t="n"><f aca="false">IF(ISNUMBER(HA43),HA43,IF(ISNUMBER(FE43),FE43,&quot;&quot;))</f><v>530</v></c><c r="IX43" s="38" t="n"><f aca="false">IF(ISNUMBER(HB43),HB43,IF(ISNUMBER(FF43),FF43,&quot;&quot;))</f><v>-0.87</v></c><c r="IY43" s="38" t="n"><f aca="false">IF(ISNUMBER(HC43),HC43,IF(ISNUMBER(FG43),FG43,&quot;&quot;))</f><v>-1.07</v></c><c r="IZ43" s="38" t="n"><f aca="false">IF(ISNUMBER(HD43),HD43,IF(ISNUMBER(FH43),FH43,&quot;&quot;))</f><v>7.56</v></c><c r="JA43" s="38" t="n"><f aca="false">IF(ISNUMBER(HE43),HE43,IF(ISNUMBER(FI43),FI43,&quot;&quot;))</f><v>7.63</v></c><c r="JB43" s="38" t="n"><f aca="false">IF(ISNUMBER(HF43),HF43,IF(ISNUMBER(FJ43),FJ43,&quot;&quot;))</f><v>7.71</v></c><c r="JC43" s="38" t="n"><f aca="false">IF(ISNUMBER(HG43),HG43,IF(ISNUMBER(FK43),FK43,&quot;&quot;))</f><v>7.96</v></c><c r="JD43" s="38" t="n"><f aca="false">IF(ISNUMBER(HH43),HH43,IF(ISNUMBER(FL43),FL43,&quot;&quot;))</f><v>8.29</v></c><c r="JE43" s="38" t="n"><f aca="false">IF(ISNUMBER(HI43),HI43,IF(ISNUMBER(FM43),FM43,&quot;&quot;))</f><v>8.42</v></c><c r="JF43" s="38" t="n"><f aca="false">IF(ISNUMBER(HJ43),HJ43,IF(ISNUMBER(FN43),FN43,&quot;&quot;))</f><v>0</v></c><c r="JG43" s="38" t="n"><f aca="false">IF(ISNUMBER(HK43),HK43,IF(ISNUMBER(FO43),FO43,&quot;&quot;))</f><v>1.2</v></c><c r="JH43" s="38" t="n"><f aca="false">IF(ISNUMBER(HL43),HL43,IF(ISNUMBER(FP43),FP43,&quot;&quot;))</f><v>6.24</v></c><c r="JI43" s="38" t="n"><f aca="false">IF(ISNUMBER(HM43),HM43,IF(ISNUMBER(FQ43),FQ43,&quot;&quot;))</f><v>6.13</v></c><c r="JJ43" s="38" t="n"><f aca="false">IF(ISNUMBER(HN43),HN43,IF(ISNUMBER(FR43),FR43,&quot;&quot;))</f><v>6.31</v></c><c r="JK43" s="38" t="n"><f aca="false">IF(ISNUMBER(HO43),HO43,IF(ISNUMBER(FS43),FS43,&quot;&quot;))</f><v>6.61</v></c><c r="JL43" s="38" t="n"><f aca="false">IF(ISNUMBER(HP43),HP43,IF(ISNUMBER(FT43),FT43,&quot;&quot;))</f><v>6.82</v></c><c r="JM43" s="38" t="n"><f aca="false">IF(ISNUMBER(HQ43),HQ43,IF(ISNUMBER(FU43),FU43,&quot;&quot;))</f><v>0</v></c><c r="JN43" s="51" t="n"><f aca="false">IF(ISNUMBER(HR43),HR43,IF(ISNUMBER(FV43),FV43,&quot;&quot;))</f><v>0</v></c><c r="JO43" s="59" t="n"><f aca="false">IF(ISNUMBER(HS43),HS43,IF(ISNUMBER(FW43),FW43,&quot;&quot;))</f><v>1.2</v></c><c r="JP43" s="59" t="n"><f aca="false">IF(ISNUMBER(HT43),HT43,IF(ISNUMBER(FX43),FX43,&quot;&quot;))</f><v>44.3</v></c><c r="JQ43" s="59" t="n"><f aca="false">IF(ISNUMBER(HU43),HU43,IF(ISNUMBER(FY43),FY43,&quot;&quot;))</f><v>44.8</v></c><c r="JR43" s="59" t="n"><f aca="false">IF(ISNUMBER(HV43),HV43,IF(ISNUMBER(FZ43),FZ43,&quot;&quot;))</f><v>44.6</v></c><c r="JS43" s="59" t="n"><f aca="false">IF(ISNUMBER(HW43),HW43,IF(ISNUMBER(GA43),GA43,&quot;&quot;))</f><v>161.5</v></c><c r="JT43" s="59" t="n"><f aca="false">IF(ISNUMBER(HX43),HX43,IF(ISNUMBER(GB43),GB43,&quot;&quot;))</f><v>0.5</v></c><c r="JU43" s="59" t="n"><f aca="false">IF(ISNUMBER(HY43),HY43,IF(ISNUMBER(GC43),GC43,&quot;&quot;))</f><v>-6.4</v></c><c r="JV43" s="59" t="n"><f aca="false">IF(ISNUMBER(HZ43),HZ43,IF(ISNUMBER(GD43),GD43,&quot;&quot;))</f><v>-6.6</v></c><c r="JW43" s="59" t="n"><f aca="false">IF(ISNUMBER(IA43),IA43,IF(ISNUMBER(GE43),GE43,&quot;&quot;))</f><v>-6.5</v></c><c r="JX43" s="59" t="n"><f aca="false">IF(ISNUMBER(IB43),IB43,IF(ISNUMBER(GF43),GF43,&quot;&quot;))</f><v>16.6</v></c><c r="JY43" s="59" t="n"><f aca="false">IF(ISNUMBER(IC43),IC43,IF(ISNUMBER(GG43),GG43,&quot;&quot;))</f><v>0.2</v></c><c r="JZ43" s="59" t="n"><f aca="false">IF(ISNUMBER(ID43),ID43,IF(ISNUMBER(GH43),GH43,&quot;&quot;))</f><v>4</v></c><c r="KA43" s="59" t="n"><f aca="false">IF(ISNUMBER(IE43),IE43,IF(ISNUMBER(GI43),GI43,&quot;&quot;))</f><v>11.6</v></c><c r="KB43" s="59" t="n"><f aca="false">IF(ISNUMBER(IF43),IF43,IF(ISNUMBER(GJ43),GJ43,&quot;&quot;))</f><v>25.2</v></c><c r="KC43" s="59" t="n"><f aca="false">IF(ISNUMBER(IG43),IG43,IF(ISNUMBER(GK43),GK43,&quot;&quot;))</f><v>61.7</v></c><c r="KD43" s="61" t="n"><f aca="false">IF(ISNUMBER(IH43),IH43,IF(ISNUMBER(GL43),GL43,&quot;&quot;))</f><v>21</v></c><c r="KE43" s="52" t="n"><f aca="false">IF(AND(ISNUMBER(II43),ISNUMBER(CU43)),II43-CU43,&quot;&quot;)</f><v>-0.0999999999999996</v></c><c r="KF43" s="38" t="n"><f aca="false">IF(AND(ISNUMBER(IJ43),ISNUMBER(CV43)),IJ43-CV43,&quot;&quot;)</f><v>-0.0800000000000001</v></c><c r="KG43" s="38" t="n"><f aca="false">IF(AND(ISNUMBER(IK43),ISNUMBER(CW43)),IK43-CW43,&quot;&quot;)</f><v>-14.5</v></c><c r="KH43" s="38" t="n"><f aca="false">IF(AND(ISNUMBER(IL43),ISNUMBER(CX43)),IL43-CX43,&quot;&quot;)</f><v>0.1</v></c><c r="KI43" s="38" t="n"><f aca="false">IF(AND(ISNUMBER(IM43),ISNUMBER(CY43)),IM43-CY43,&quot;&quot;)</f><v>0.13</v></c><c r="KJ43" s="38" t="n"><f aca="false">IF(AND(ISNUMBER(IN43),ISNUMBER(CZ43)),IN43-CZ43,&quot;&quot;)</f><v>0.0299999999999999</v></c><c r="KK43" s="38" t="n"><f aca="false">IF(AND(ISNUMBER(IO43),ISNUMBER(DA43)),IO43-DA43,&quot;&quot;)</f><v>2.15</v></c><c r="KL43" s="38" t="n"><f aca="false">IF(AND(ISNUMBER(IP43),ISNUMBER(DB43)),IP43-DB43,&quot;&quot;)</f><v>2.11</v></c><c r="KM43" s="38" t="n"><f aca="false">IF(AND(ISNUMBER(IQ43),ISNUMBER(DC43)),IQ43-DC43,&quot;&quot;)</f><v>-49</v></c><c r="KN43" s="38" t="n"><f aca="false">IF(AND(ISNUMBER(IR43),ISNUMBER(DD43)),IR43-DD43,&quot;&quot;)</f><v>-54</v></c><c r="KO43" s="38" t="n"><f aca="false">IF(AND(ISNUMBER(IS43),ISNUMBER(DE43)),IS43-DE43,&quot;&quot;)</f><v>3</v></c><c r="KP43" s="38" t="n"><f aca="false">IF(AND(ISNUMBER(IT43),ISNUMBER(DF43)),IT43-DF43,&quot;&quot;)</f><v>-48</v></c><c r="KQ43" s="38" t="n"><f aca="false">IF(AND(ISNUMBER(IU43),ISNUMBER(DG43)),IU43-DG43,&quot;&quot;)</f><v>-12</v></c><c r="KR43" s="38" t="n"><f aca="false">IF(AND(ISNUMBER(IV43),ISNUMBER(DH43)),IV43-DH43,&quot;&quot;)</f><v>-38</v></c><c r="KS43" s="38" t="n"><f aca="false">IF(AND(ISNUMBER(IW43),ISNUMBER(DI43)),IW43-DI43,&quot;&quot;)</f><v>-58</v></c><c r="KT43" s="38" t="n"><f aca="false">IF(AND(ISNUMBER(IX43),ISNUMBER(DJ43)),IX43-DJ43,&quot;&quot;)</f><v>-0.19</v></c><c r="KU43" s="38" t="n"><f aca="false">IF(AND(ISNUMBER(IY43),ISNUMBER(DK43)),IY43-DK43,&quot;&quot;)</f><v>-1.68</v></c><c r="KV43" s="38" t="n"><f aca="false">IF(AND(ISNUMBER(IZ43),ISNUMBER(DL43)),IZ43-DL43,&quot;&quot;)</f><v>-0.0999999999999996</v></c><c r="KW43" s="38" t="n"><f aca="false">IF(AND(ISNUMBER(JA43),ISNUMBER(DM43)),JA43-DM43,&quot;&quot;)</f><v>-0.00999999999999979</v></c><c r="KX43" s="38" t="n"><f aca="false">IF(AND(ISNUMBER(JB43),ISNUMBER(DN43)),JB43-DN43,&quot;&quot;)</f><v>-0.00999999999999979</v></c><c r="KY43" s="38" t="n"><f aca="false">IF(AND(ISNUMBER(JC43),ISNUMBER(DO43)),JC43-DO43,&quot;&quot;)</f><v>0.00999999999999979</v></c><c r="KZ43" s="38" t="n"><f aca="false">IF(AND(ISNUMBER(JD43),ISNUMBER(DP43)),JD43-DP43,&quot;&quot;)</f><v>0.00999999999999979</v></c><c r="LA43" s="38" t="n"><f aca="false">IF(AND(ISNUMBER(JE43),ISNUMBER(DQ43)),JE43-DQ43,&quot;&quot;)</f><v>-0.19</v></c><c r="LB43" s="38" t="n"><f aca="false">IF(AND(ISNUMBER(JF43),ISNUMBER(DR43)),JF43-DR43,&quot;&quot;)</f><v>0</v></c><c r="LC43" s="38" t="n"><f aca="false">IF(AND(ISNUMBER(JG43),ISNUMBER(DS43)),JG43-DS43,&quot;&quot;)</f><v>0</v></c><c r="LD43" s="38" t="n"><f aca="false">IF(AND(ISNUMBER(JH43),ISNUMBER(DT43)),JH43-DT43,&quot;&quot;)</f><v>-0.19</v></c><c r="LE43" s="38" t="n"><f aca="false">IF(AND(ISNUMBER(JI43),ISNUMBER(DU43)),JI43-DU43,&quot;&quot;)</f><v>-0.3</v></c><c r="LF43" s="38" t="n"><f aca="false">IF(AND(ISNUMBER(JJ43),ISNUMBER(DV43)),JJ43-DV43,&quot;&quot;)</f><v>-0.32</v></c><c r="LG43" s="38" t="n"><f aca="false">IF(AND(ISNUMBER(JK43),ISNUMBER(DW43)),JK43-DW43,&quot;&quot;)</f><v>-0.279999999999999</v></c><c r="LH43" s="38" t="n"><f aca="false">IF(AND(ISNUMBER(JL43),ISNUMBER(DX43)),JL43-DX43,&quot;&quot;)</f><v>-0.23</v></c><c r="LI43" s="38" t="n"><f aca="false">IF(AND(ISNUMBER(JM43),ISNUMBER(DY43)),JM43-DY43,&quot;&quot;)</f><v>0</v></c><c r="LJ43" s="38" t="n"><f aca="false">IF(AND(ISNUMBER(JN43),ISNUMBER(DZ43)),JN43-DZ43,&quot;&quot;)</f><v>0</v></c><c r="LK43" s="38" t="n"><f aca="false">IF(AND(ISNUMBER(JO43),ISNUMBER(EA43)),JO43-EA43,&quot;&quot;)</f><v>0</v></c><c r="LL43" s="38" t="n"><f aca="false">IF(AND(ISNUMBER(JP43),ISNUMBER(EB43)),JP43-EB43,&quot;&quot;)</f><v>0.5</v></c><c r="LM43" s="38" t="n"><f aca="false">IF(AND(ISNUMBER(JQ43),ISNUMBER(EC43)),JQ43-EC43,&quot;&quot;)</f><v>0.399999999999999</v></c><c r="LN43" s="38" t="n"><f aca="false">IF(AND(ISNUMBER(JR43),ISNUMBER(ED43)),JR43-ED43,&quot;&quot;)</f><v>0.5</v></c><c r="LO43" s="38" t="n"><f aca="false">IF(AND(ISNUMBER(JS43),ISNUMBER(EE43)),JS43-EE43,&quot;&quot;)</f><v>-14.5</v></c><c r="LP43" s="38" t="n"><f aca="false">IF(AND(ISNUMBER(JT43),ISNUMBER(EF43)),JT43-EF43,&quot;&quot;)</f><v>-0.1</v></c><c r="LQ43" s="38" t="n"><f aca="false">IF(AND(ISNUMBER(JU43),ISNUMBER(EG43)),JU43-EG43,&quot;&quot;)</f><v>-0.300000000000001</v></c><c r="LR43" s="38" t="n"><f aca="false">IF(AND(ISNUMBER(JV43),ISNUMBER(EH43)),JV43-EH43,&quot;&quot;)</f><v>-0.199999999999999</v></c><c r="LS43" s="38" t="n"><f aca="false">IF(AND(ISNUMBER(JW43),ISNUMBER(EI43)),JW43-EI43,&quot;&quot;)</f><v>-0.3</v></c><c r="LT43" s="38" t="n"><f aca="false">IF(AND(ISNUMBER(JX43),ISNUMBER(EJ43)),JX43-EJ43,&quot;&quot;)</f><v>-152.1</v></c><c r="LU43" s="38" t="n"><f aca="false">IF(AND(ISNUMBER(JY43),ISNUMBER(EK43)),JY43-EK43,&quot;&quot;)</f><v>-0.1</v></c><c r="LV43" s="38" t="n"><f aca="false">IF(AND(ISNUMBER(JZ43),ISNUMBER(EL43)),JZ43-EL43,&quot;&quot;)</f><v>-0.3</v></c><c r="LW43" s="38" t="n"><f aca="false">IF(AND(ISNUMBER(KA43),ISNUMBER(EM43)),KA43-EM43,&quot;&quot;)</f><v>-0.9</v></c><c r="LX43" s="38" t="n"><f aca="false">IF(AND(ISNUMBER(KB43),ISNUMBER(EN43)),KB43-EN43,&quot;&quot;)</f><v>-1.1</v></c><c r="LY43" s="38" t="n"><f aca="false">IF(AND(ISNUMBER(KC43),ISNUMBER(EO43)),KC43-EO43,&quot;&quot;)</f><v>0.100000000000001</v></c><c r="LZ43" s="38" t="n"><f aca="false">IF(AND(ISNUMBER(KD43),ISNUMBER(EP43)),KD43-EP43,&quot;&quot;)</f><v>2</v></c><c r="MA43" s="38" t="str"><f aca="false">IF(AND(ISNUMBER(HT43),ISNUMBER(FX43)),HT43-FX43,&quot;&quot;)</f><v></v></c><c r="MB43" s="38" t="str"><f aca="false">IF(AND(ISNUMBER(HU43),ISNUMBER(FY43)),HU43-FY43,&quot;&quot;)</f><v></v></c><c r="MC43" s="38" t="str"><f aca="false">IF(AND(ISNUMBER(HY43),ISNUMBER(GC43)),HY43-GC43,&quot;&quot;)</f><v></v></c><c r="MD43" s="38" t="n"><f aca="false">HZ43-GD43</f><v>-6.6</v></c></row><row collapsed="false" customFormat="false" customHeight="true" hidden="false" ht="26.25" outlineLevel="0" r="44"><c r="A44" s="35" t="n"><v>41227</v></c><c r="B44" s="36" t="s"><v>415</v></c><c r="C44" s="36" t="s"><v>416</v></c><c r="D44" s="37" t="s"><v>331</v></c><c r="E44" s="38" t="n"><v>60</v></c><c r="F44" s="39" t="n"><v>19022</v></c><c r="G44" s="38" t="s"><v>340</v></c><c r="H44" s="38" t="s"><v>358</v></c><c r="I44" s="38" t="n"><v>1835815</v></c><c r="K44" s="86"/><c r="L44" s="87"/><c r="M44" s="87"/><c r="N44" s="87"/><c r="O44" s="87"/><c r="P44" s="38" t="n"><v>-0.5</v></c><c r="Q44" s="38" t="n"><v>-0.65</v></c><c r="R44" s="38" t="s"><v>334</v></c><c r="S44" s="44" t="n"><v>41207</v></c><c r="T44" s="45" t="n"><v>-3.25</v></c><c r="U44" s="45" t="n"><v>2</v></c><c r="V44" s="38" t="n"><v>165</v></c><c r="W44" s="38" t="n"><v>25</v></c><c r="X44" s="38" t="n"><v>14</v></c><c r="Y44" s="38" t="n"><v>610</v></c><c r="Z44" s="38" t="n"><v>24.04</v></c><c r="AA44" s="38" t="n"><v>12.5</v></c><c r="AB44" s="38" t="n"><v>4.74</v></c><c r="AC44" s="38" t="n"><v>3.43</v></c><c r="AD44" s="38" t="n"><v>42.99</v></c><c r="AE44" s="38" t="n"><v>123</v></c><c r="AF44" s="38" t="n"><v>44.76</v></c><c r="AG44" s="38" t="n"><v>33</v></c><c r="AH44" s="38" t="n"><v>1</v></c><c r="AI44" s="38" t="n"><f aca="false">IF(AND(ISNUMBER(SK),SK&gt;0),1,0)</f><v>1</v></c><c r="AK44" s="39" t="n"><v>41428</v></c><c r="AM44" s="45" t="n"><v>-2.5</v></c><c r="AN44" s="45" t="n"><v>3.75</v></c><c r="AO44" s="38" t="n"><v>98</v></c><c r="AP44" s="38" t="n"><v>20</v></c><c r="AQ44" s="38" t="n"><v>14</v></c><c r="AR44" s="38" t="n"><v>563</v></c><c r="AS44" s="38" t="n"><v>557</v></c><c r="AZ44" s="38" t="n"><f aca="false">IF(ISNUMBER(AM44),AM44+0.5*AN44,&quot;&quot;)</f><v>-0.625</v></c><c r="BA44" s="38" t="n"><f aca="false">IF(ISNUMBER(AZ44),IF(ISNUMBER(Q44),AZ44-Q44,&quot;MISSING&quot;),&quot;&quot;)</f><v>0.025</v></c><c r="BB44" s="38" t="n"><f aca="false">IF(AND(ISNUMBER(AR44),ISNUMBER(Y44)),AR44-Y44,IF(ISNUMBER(AR44),&quot;MISSING&quot;,&quot;&quot;))</f><v>-47</v></c><c r="BC44" s="39" t="n"><v>41603</v></c><c r="BD44" s="62" t="n"><v>50</v></c><c r="BE44" s="45" t="n"><v>-2.25</v></c><c r="BF44" s="45" t="n"><v>3.5</v></c><c r="BG44" s="38" t="n"><v>100</v></c><c r="BH44" s="38" t="n"><v>20</v></c><c r="BI44" s="38" t="n"><v>16</v></c><c r="BJ44" s="38" t="n"><v>567</v></c><c r="BK44" s="38" t="n"><v>611</v></c><c r="BL44" s="38" t="s"><v>350</v></c><c r="BM44" s="38" t="s"><v>350</v></c><c r="BN44" s="38" t="s"><v>350</v></c><c r="BO44" s="38" t="s"><v>350</v></c><c r="BP44" s="38" t="s"><v>350</v></c><c r="BQ44" s="38" t="s"><v>350</v></c><c r="BR44" s="38" t="n"><f aca="false">IF(ISNUMBER(BE44),BE44+0.5*BF44,&quot;&quot;)</f><v>-0.5</v></c><c r="BS44" s="38" t="n"><f aca="false">IF(ISNUMBER(BR44),IF(ISNUMBER($Q44),BR44-$Q44,&quot;MISSING&quot;),&quot;&quot;)</f><v>0.15</v></c><c r="BT44" s="38" t="n"><f aca="false">IF(AND(ISNUMBER(BJ44),ISNUMBER($Y44)),BJ44-$Y44,IF(ISNUMBER(BJ44),&quot;MISSING&quot;,&quot;&quot;))</f><v>-43</v></c><c r="BU44" s="38" t="n"><f aca="false">IF(AND(ISBLANK($AM44),ISBLANK($BE44)),0,1)</f><v>1</v></c><c r="BV44" s="38" t="n"><f aca="false">IF(AND(ISNUMBER($AM44),ISNUMBER($BE44)),1,0)</f><v>1</v></c><c r="BW44" s="38" t="n"><f aca="false">IF(BV44,SE_PREOP,&quot;&quot;)</f><v>-2.25</v></c><c r="BX44" s="38" t="n"><f aca="false">IF(FU_6_AND_12,SE_6,&quot;&quot;)</f><v>-0.625</v></c><c r="BY44" s="38" t="n"><f aca="false">IF(FU_6_AND_12,SE_12,&quot;&quot;)</f><v>-0.5</v></c><c r="BZ44" s="49" t="n"><f aca="false">IF(AND(ISNUMBER(BC44),ISNUMBER(BE44)),BC44-A44,IF(ISNUMBER(AK44),AK44-A44,0))</f><v>376</v></c><c r="CA44" s="50" t="n"><f aca="false">IF(BZ44&gt;0,BZ44/30,&quot;&quot;)</f><v>12.5333333333333</v></c><c r="CB44" s="38" t="n"><f aca="false">IF(AND(ISNUMBER(AZ44),ISNUMBER(BR44)),(BR44-AZ44),&quot;&quot;)</f><v>0.125</v></c><c r="CC44" s="38" t="str"><f aca="false">IF(AND(ISNUMBER(AX44), ISNUMBER(AD44)), AVERAGE(AX44,AV44)-AVERAGE(AD44,AF44),&quot;&quot;)</f><v></v></c><c r="CD44" s="38" t="str"><f aca="false">IF(AND(ISNUMBER(BN44), ISNUMBER(AD44)), AVERAGE(BN44,BP44)-AVERAGE(AD44,AF44),&quot;&quot;)</f><v></v></c><c r="CE44" s="38" t="str"><f aca="false">IF(ISNUMBER(CD44),CD44,IF(ISNUMBER(CC44),CC44,&quot;&quot;))</f><v></v></c><c r="CF44" s="38" t="n"><f aca="false">IF(AND(ISNUMBER(SPH_PREOP),ISNUMBER(SE_LAST_)),SPH_PREOP+CYL_PREOP/2,&quot;&quot;)</f><v>-2.25</v></c><c r="CG44" s="38" t="n"><f aca="false">IF(ISNUMBER(SE_12),SE_12,IF(ISNUMBER(SE_6),SE_6,&quot;&quot;))</f><v>-0.5</v></c><c r="CH44" s="51" t="n"><f aca="false">IF(AND(ISNUMBER(SE_LAST_),ISNUMBER(REF_TARGET)),SE_LAST_-REF_TARGET,&quot;&quot;)</f><v>0.15</v></c><c r="CI44" s="52" t="n"><f aca="false">IF(ISNUMBER(Y44),IF(ISNUMBER(BJ44),BJ44-Y44,IF(ISNUMBER(AR44),AR44-Y44,&quot;&quot;)),&quot;&quot;)</f><v>-43</v></c><c r="CJ44" s="38" t="str"><f aca="false">IF(ISNUMBER(Z44),IF(ISNUMBER(AT44),AT44-Z44,IF(ISNUMBER(BL44),BL44-Z44,&quot;&quot;)),&quot;&quot;)</f><v></v></c><c r="CK44" s="53" t="n"><f aca="false">IF(ISNUMBER(LAST_SE_ERROR),REF_TARGET,&quot;&quot;)</f><v>-0.65</v></c><c r="CL44" s="53" t="n"><f aca="false">IF(AND(OR(ISNUMBER(BH44),ISNUMBER(AP44)),ISNUMBER(W44)),-LOG(20/W44)--LOG(20/IF(ISNUMBER(BH44),BH44,AP44)),&quot;&quot;)</f><v>0.0969100130080564</v></c><c r="CM44" s="54" t="n"><f aca="false">IF(ISNUMBER(BF44),BF44,IF(ISNUMBER(AN44),AN44,&quot;&quot;))</f><v>3.5</v></c><c r="CN44" s="54" t="n"><f aca="false">IF(AND(ISNUMBER(CM44),ISNUMBER(U44)),CM44-U44,&quot;&quot;)</f><v>1.5</v></c><c r="CO44" s="55" t="n"><f aca="false">IF(ISNUMBER(BCVA_12),BCVA_12,IF(ISNUMBER(BCVA_6),BCVA_6,&quot;&quot;))</f><v>20</v></c><c r="CP44" s="55" t="n"><f aca="false">IF(ISNUMBER(CO44),PREOP_BCVA,&quot;&quot;)</f><v>25</v></c><c r="CQ44" s="56" t="n"><f aca="false">IF(AND(REF_TARGET&lt;=0,REF_TARGET&gt;-1),IF(ISNUMBER(UDVA_12),UDVA_12,IF(ISNUMBER(UDVA_6),UDVA_6,&quot;&quot;)),&quot;&quot;)</f><v>50</v></c><c r="CR44" s="53" t="n"><f aca="false">IF(ISNUMBER(PREOP_PENTACAM_RV),IF(ISNUMBER(SPH_6),IF(ISNUMBER($EQ44),0,1),&quot;&quot;),&quot;&quot;)</f><v>0</v></c><c r="CS44" s="53" t="n"><f aca="false">IF(ISNUMBER(PREOP_PENTACAM_RV),IF(ISNUMBER(SPH_12),IF(ISNUMBER($GM44),0,1),&quot;&quot;),&quot;&quot;)</f><v>1</v></c><c r="CT44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44" s="0" t="n"><v>7.81</v></c><c r="CV44" s="38" t="n"><v>7.7</v></c><c r="CW44" s="38" t="n"><v>35.9</v></c><c r="CX44" s="38" t="n"><v>-0.6</v></c><c r="CY44" s="38" t="n"><v>0.24</v></c><c r="CZ44" s="38" t="n"><v>0.5</v></c><c r="DA44" s="38" t="n"><v>2.85</v></c><c r="DB44" s="38" t="n"><v>3.49</v></c><c r="DC44" s="38" t="n"><v>637</v></c><c r="DD44" s="38" t="n"><v>643</v></c><c r="DE44" s="38" t="n"><v>637</v></c><c r="DF44" s="38" t="n"><v>696</v></c><c r="DG44" s="38" t="n"><v>643</v></c><c r="DH44" s="38" t="n"><v>676</v></c><c r="DI44" s="38" t="n"><v>579</v></c><c r="DJ44" s="38" t="n"><v>-0.22</v></c><c r="DK44" s="38" t="n"><v>1.39</v></c><c r="DL44" s="38" t="n"><v>7.76</v></c><c r="DM44" s="38" t="n"><v>7.75</v></c><c r="DN44" s="38" t="n"><v>7.75</v></c><c r="DO44" s="38" t="n"><v>7.9</v></c><c r="DP44" s="38" t="n"><v>8.29</v></c><c r="DQ44" s="38" t="n"><v>8.82</v></c><c r="DR44" s="38" t="n"><v>9.05</v></c><c r="DS44" s="38" t="n"><v>1</v></c><c r="DT44" s="38" t="n"><v>6.9</v></c><c r="DU44" s="38" t="n"><v>7.13</v></c><c r="DV44" s="38" t="n"><v>7.32</v></c><c r="DW44" s="38" t="n"><v>7.23</v></c><c r="DX44" s="38" t="n"><v>7.16</v></c><c r="DY44" s="38" t="n"><v>7.21</v></c><c r="DZ44" s="38" t="n"><v>0</v></c><c r="EA44" s="58" t="n"><v>1</v></c><c r="EB44" s="59" t="n"><v>43.2</v></c><c r="EC44" s="59" t="n"><v>43.8</v></c><c r="ED44" s="59" t="n"><v>43.5</v></c><c r="EE44" s="59" t="n"><v>35.9</v></c><c r="EF44" s="59" t="n"><v>0.6</v></c><c r="EG44" s="59" t="n"><v>-5.5</v></c><c r="EH44" s="59" t="n"><v>-6.1</v></c><c r="EI44" s="59" t="n"><v>-5.8</v></c><c r="EJ44" s="59" t="n"><v>29.6</v></c><c r="EK44" s="59" t="n"><v>0.5</v></c><c r="EL44" s="59" t="n"><v>4.6</v></c><c r="EM44" s="59" t="n"><v>13</v></c><c r="EN44" s="59" t="n"><v>26.8</v></c><c r="EO44" s="59" t="n"><v>59.7</v></c><c r="EP44" s="60" t="n"><v>12</v></c><c r="EQ44" s="52" t="n"><v>7.88</v></c><c r="ER44" s="38" t="n"><v>7.51</v></c><c r="ES44" s="38" t="n"><v>21.8</v></c><c r="ET44" s="38" t="n"><v>-2.1</v></c><c r="EU44" s="38" t="n"><v>0.42</v></c><c r="EV44" s="38" t="n"><v>0.5</v></c><c r="EW44" s="38" t="n"><v>5.2</v></c><c r="EX44" s="38" t="n"><v>5.76</v></c><c r="EY44" s="38" t="n"><v>554</v></c><c r="EZ44" s="38" t="n"><v>548</v></c><c r="FA44" s="38" t="n"><v>663</v></c><c r="FB44" s="38" t="n"><v>621</v></c><c r="FC44" s="38" t="n"><v>663</v></c><c r="FD44" s="38" t="n"><v>607</v></c><c r="FE44" s="38" t="n"><v>514</v></c><c r="FF44" s="38" t="n"><v>0.95</v></c><c r="FG44" s="38" t="n"><v>-1.5</v></c><c r="FH44" s="38" t="n"><v>7.66</v></c><c r="FI44" s="38" t="n"><v>7.79</v></c><c r="FJ44" s="38" t="n"><v>7.83</v></c><c r="FK44" s="38" t="n"><v>7.92</v></c><c r="FL44" s="38" t="n"><v>8.09</v></c><c r="FM44" s="38" t="n"><v>8.4</v></c><c r="FN44" s="38" t="n"><v>0</v></c><c r="FO44" s="38" t="n"><v>1.3</v></c><c r="FP44" s="38" t="n"><v>6.28</v></c><c r="FQ44" s="38" t="n"><v>6.33</v></c><c r="FR44" s="38" t="n"><v>6.56</v></c><c r="FS44" s="38" t="n"><v>6.81</v></c><c r="FT44" s="38" t="n"><v>7</v></c><c r="FU44" s="38" t="n"><v>7.35</v></c><c r="FV44" s="38" t="n"><v>0</v></c><c r="FW44" s="58" t="n"><v>1.3</v></c><c r="FX44" s="59" t="n"><v>42.8</v></c><c r="FY44" s="59" t="n"><v>44.9</v></c><c r="FZ44" s="59" t="n"><v>43.8</v></c><c r="GA44" s="59" t="n"><v>21.8</v></c><c r="GB44" s="59" t="n"><v>2.1</v></c><c r="GC44" s="59" t="n"><v>-6.2</v></c><c r="GD44" s="59" t="n"><v>-6.5</v></c><c r="GE44" s="59" t="n"><v>-6.4</v></c><c r="GF44" s="59" t="n"><v>133.9</v></c><c r="GG44" s="59" t="n"><v>0.2</v></c><c r="GH44" s="59" t="n"><v>4</v></c><c r="GI44" s="59" t="n"><v>11.8</v></c><c r="GJ44" s="59" t="n"><v>25.1</v></c><c r="GK44" s="59" t="n"><v>59.8</v></c><c r="GL44" s="61" t="n"><v>19</v></c><c r="II44" s="52" t="n"><f aca="false">IF(ISNUMBER(GM44),GM44,IF(ISNUMBER(EQ44),EQ44,&quot;&quot;))</f><v>7.88</v></c><c r="IJ44" s="38" t="n"><f aca="false">IF(ISNUMBER(GN44),GN44,IF(ISNUMBER(ER44),ER44,&quot;&quot;))</f><v>7.51</v></c><c r="IK44" s="38" t="n"><f aca="false">IF(ISNUMBER(GO44),GO44,IF(ISNUMBER(ES44),ES44,&quot;&quot;))</f><v>21.8</v></c><c r="IL44" s="38" t="n"><f aca="false">IF(ISNUMBER(GP44),GP44,IF(ISNUMBER(ET44),ET44,&quot;&quot;))</f><v>-2.1</v></c><c r="IM44" s="38" t="n"><f aca="false">IF(ISNUMBER(GQ44),GQ44,IF(ISNUMBER(EU44),EU44,&quot;&quot;))</f><v>0.42</v></c><c r="IN44" s="38" t="n"><f aca="false">IF(ISNUMBER(GR44),GR44,IF(ISNUMBER(EV44),EV44,&quot;&quot;))</f><v>0.5</v></c><c r="IO44" s="38" t="n"><f aca="false">IF(ISNUMBER(GS44),GS44,IF(ISNUMBER(EW44),EW44,&quot;&quot;))</f><v>5.2</v></c><c r="IP44" s="38" t="n"><f aca="false">IF(ISNUMBER(GT44),GT44,IF(ISNUMBER(EX44),EX44,&quot;&quot;))</f><v>5.76</v></c><c r="IQ44" s="38" t="n"><f aca="false">IF(ISNUMBER(GU44),GU44,IF(ISNUMBER(EY44),EY44,&quot;&quot;))</f><v>554</v></c><c r="IR44" s="38" t="n"><f aca="false">IF(ISNUMBER(GV44),GV44,IF(ISNUMBER(EZ44),EZ44,&quot;&quot;))</f><v>548</v></c><c r="IS44" s="38" t="n"><f aca="false">IF(ISNUMBER(GW44),GW44,IF(ISNUMBER(FA44),FA44,&quot;&quot;))</f><v>663</v></c><c r="IT44" s="38" t="n"><f aca="false">IF(ISNUMBER(GX44),GX44,IF(ISNUMBER(FB44),FB44,&quot;&quot;))</f><v>621</v></c><c r="IU44" s="38" t="n"><f aca="false">IF(ISNUMBER(GY44),GY44,IF(ISNUMBER(FC44),FC44,&quot;&quot;))</f><v>663</v></c><c r="IV44" s="38" t="n"><f aca="false">IF(ISNUMBER(GZ44),GZ44,IF(ISNUMBER(FD44),FD44,&quot;&quot;))</f><v>607</v></c><c r="IW44" s="38" t="n"><f aca="false">IF(ISNUMBER(HA44),HA44,IF(ISNUMBER(FE44),FE44,&quot;&quot;))</f><v>514</v></c><c r="IX44" s="38" t="n"><f aca="false">IF(ISNUMBER(HB44),HB44,IF(ISNUMBER(FF44),FF44,&quot;&quot;))</f><v>0.95</v></c><c r="IY44" s="38" t="n"><f aca="false">IF(ISNUMBER(HC44),HC44,IF(ISNUMBER(FG44),FG44,&quot;&quot;))</f><v>-1.5</v></c><c r="IZ44" s="38" t="n"><f aca="false">IF(ISNUMBER(HD44),HD44,IF(ISNUMBER(FH44),FH44,&quot;&quot;))</f><v>7.66</v></c><c r="JA44" s="38" t="n"><f aca="false">IF(ISNUMBER(HE44),HE44,IF(ISNUMBER(FI44),FI44,&quot;&quot;))</f><v>7.79</v></c><c r="JB44" s="38" t="n"><f aca="false">IF(ISNUMBER(HF44),HF44,IF(ISNUMBER(FJ44),FJ44,&quot;&quot;))</f><v>7.83</v></c><c r="JC44" s="38" t="n"><f aca="false">IF(ISNUMBER(HG44),HG44,IF(ISNUMBER(FK44),FK44,&quot;&quot;))</f><v>7.92</v></c><c r="JD44" s="38" t="n"><f aca="false">IF(ISNUMBER(HH44),HH44,IF(ISNUMBER(FL44),FL44,&quot;&quot;))</f><v>8.09</v></c><c r="JE44" s="38" t="n"><f aca="false">IF(ISNUMBER(HI44),HI44,IF(ISNUMBER(FM44),FM44,&quot;&quot;))</f><v>8.4</v></c><c r="JF44" s="38" t="n"><f aca="false">IF(ISNUMBER(HJ44),HJ44,IF(ISNUMBER(FN44),FN44,&quot;&quot;))</f><v>0</v></c><c r="JG44" s="38" t="n"><f aca="false">IF(ISNUMBER(HK44),HK44,IF(ISNUMBER(FO44),FO44,&quot;&quot;))</f><v>1.3</v></c><c r="JH44" s="38" t="n"><f aca="false">IF(ISNUMBER(HL44),HL44,IF(ISNUMBER(FP44),FP44,&quot;&quot;))</f><v>6.28</v></c><c r="JI44" s="38" t="n"><f aca="false">IF(ISNUMBER(HM44),HM44,IF(ISNUMBER(FQ44),FQ44,&quot;&quot;))</f><v>6.33</v></c><c r="JJ44" s="38" t="n"><f aca="false">IF(ISNUMBER(HN44),HN44,IF(ISNUMBER(FR44),FR44,&quot;&quot;))</f><v>6.56</v></c><c r="JK44" s="38" t="n"><f aca="false">IF(ISNUMBER(HO44),HO44,IF(ISNUMBER(FS44),FS44,&quot;&quot;))</f><v>6.81</v></c><c r="JL44" s="38" t="n"><f aca="false">IF(ISNUMBER(HP44),HP44,IF(ISNUMBER(FT44),FT44,&quot;&quot;))</f><v>7</v></c><c r="JM44" s="38" t="n"><f aca="false">IF(ISNUMBER(HQ44),HQ44,IF(ISNUMBER(FU44),FU44,&quot;&quot;))</f><v>7.35</v></c><c r="JN44" s="51" t="n"><f aca="false">IF(ISNUMBER(HR44),HR44,IF(ISNUMBER(FV44),FV44,&quot;&quot;))</f><v>0</v></c><c r="JO44" s="59" t="n"><f aca="false">IF(ISNUMBER(HS44),HS44,IF(ISNUMBER(FW44),FW44,&quot;&quot;))</f><v>1.3</v></c><c r="JP44" s="59" t="n"><f aca="false">IF(ISNUMBER(HT44),HT44,IF(ISNUMBER(FX44),FX44,&quot;&quot;))</f><v>42.8</v></c><c r="JQ44" s="59" t="n"><f aca="false">IF(ISNUMBER(HU44),HU44,IF(ISNUMBER(FY44),FY44,&quot;&quot;))</f><v>44.9</v></c><c r="JR44" s="59" t="n"><f aca="false">IF(ISNUMBER(HV44),HV44,IF(ISNUMBER(FZ44),FZ44,&quot;&quot;))</f><v>43.8</v></c><c r="JS44" s="59" t="n"><f aca="false">IF(ISNUMBER(HW44),HW44,IF(ISNUMBER(GA44),GA44,&quot;&quot;))</f><v>21.8</v></c><c r="JT44" s="59" t="n"><f aca="false">IF(ISNUMBER(HX44),HX44,IF(ISNUMBER(GB44),GB44,&quot;&quot;))</f><v>2.1</v></c><c r="JU44" s="59" t="n"><f aca="false">IF(ISNUMBER(HY44),HY44,IF(ISNUMBER(GC44),GC44,&quot;&quot;))</f><v>-6.2</v></c><c r="JV44" s="59" t="n"><f aca="false">IF(ISNUMBER(HZ44),HZ44,IF(ISNUMBER(GD44),GD44,&quot;&quot;))</f><v>-6.5</v></c><c r="JW44" s="59" t="n"><f aca="false">IF(ISNUMBER(IA44),IA44,IF(ISNUMBER(GE44),GE44,&quot;&quot;))</f><v>-6.4</v></c><c r="JX44" s="59" t="n"><f aca="false">IF(ISNUMBER(IB44),IB44,IF(ISNUMBER(GF44),GF44,&quot;&quot;))</f><v>133.9</v></c><c r="JY44" s="59" t="n"><f aca="false">IF(ISNUMBER(IC44),IC44,IF(ISNUMBER(GG44),GG44,&quot;&quot;))</f><v>0.2</v></c><c r="JZ44" s="59" t="n"><f aca="false">IF(ISNUMBER(ID44),ID44,IF(ISNUMBER(GH44),GH44,&quot;&quot;))</f><v>4</v></c><c r="KA44" s="59" t="n"><f aca="false">IF(ISNUMBER(IE44),IE44,IF(ISNUMBER(GI44),GI44,&quot;&quot;))</f><v>11.8</v></c><c r="KB44" s="59" t="n"><f aca="false">IF(ISNUMBER(IF44),IF44,IF(ISNUMBER(GJ44),GJ44,&quot;&quot;))</f><v>25.1</v></c><c r="KC44" s="59" t="n"><f aca="false">IF(ISNUMBER(IG44),IG44,IF(ISNUMBER(GK44),GK44,&quot;&quot;))</f><v>59.8</v></c><c r="KD44" s="61" t="n"><f aca="false">IF(ISNUMBER(IH44),IH44,IF(ISNUMBER(GL44),GL44,&quot;&quot;))</f><v>19</v></c><c r="KE44" s="52" t="n"><f aca="false">IF(AND(ISNUMBER(II44),ISNUMBER(CU44)),II44-CU44,&quot;&quot;)</f><v>0.0699999999999994</v></c><c r="KF44" s="38" t="n"><f aca="false">IF(AND(ISNUMBER(IJ44),ISNUMBER(CV44)),IJ44-CV44,&quot;&quot;)</f><v>-0.19</v></c><c r="KG44" s="38" t="n"><f aca="false">IF(AND(ISNUMBER(IK44),ISNUMBER(CW44)),IK44-CW44,&quot;&quot;)</f><v>-14.1</v></c><c r="KH44" s="38" t="n"><f aca="false">IF(AND(ISNUMBER(IL44),ISNUMBER(CX44)),IL44-CX44,&quot;&quot;)</f><v>-1.5</v></c><c r="KI44" s="38" t="n"><f aca="false">IF(AND(ISNUMBER(IM44),ISNUMBER(CY44)),IM44-CY44,&quot;&quot;)</f><v>0.18</v></c><c r="KJ44" s="38" t="n"><f aca="false">IF(AND(ISNUMBER(IN44),ISNUMBER(CZ44)),IN44-CZ44,&quot;&quot;)</f><v>0</v></c><c r="KK44" s="38" t="n"><f aca="false">IF(AND(ISNUMBER(IO44),ISNUMBER(DA44)),IO44-DA44,&quot;&quot;)</f><v>2.35</v></c><c r="KL44" s="38" t="n"><f aca="false">IF(AND(ISNUMBER(IP44),ISNUMBER(DB44)),IP44-DB44,&quot;&quot;)</f><v>2.27</v></c><c r="KM44" s="38" t="n"><f aca="false">IF(AND(ISNUMBER(IQ44),ISNUMBER(DC44)),IQ44-DC44,&quot;&quot;)</f><v>-83</v></c><c r="KN44" s="38" t="n"><f aca="false">IF(AND(ISNUMBER(IR44),ISNUMBER(DD44)),IR44-DD44,&quot;&quot;)</f><v>-95</v></c><c r="KO44" s="38" t="n"><f aca="false">IF(AND(ISNUMBER(IS44),ISNUMBER(DE44)),IS44-DE44,&quot;&quot;)</f><v>26</v></c><c r="KP44" s="38" t="n"><f aca="false">IF(AND(ISNUMBER(IT44),ISNUMBER(DF44)),IT44-DF44,&quot;&quot;)</f><v>-75</v></c><c r="KQ44" s="38" t="n"><f aca="false">IF(AND(ISNUMBER(IU44),ISNUMBER(DG44)),IU44-DG44,&quot;&quot;)</f><v>20</v></c><c r="KR44" s="38" t="n"><f aca="false">IF(AND(ISNUMBER(IV44),ISNUMBER(DH44)),IV44-DH44,&quot;&quot;)</f><v>-69</v></c><c r="KS44" s="38" t="n"><f aca="false">IF(AND(ISNUMBER(IW44),ISNUMBER(DI44)),IW44-DI44,&quot;&quot;)</f><v>-65</v></c><c r="KT44" s="38" t="n"><f aca="false">IF(AND(ISNUMBER(IX44),ISNUMBER(DJ44)),IX44-DJ44,&quot;&quot;)</f><v>1.17</v></c><c r="KU44" s="38" t="n"><f aca="false">IF(AND(ISNUMBER(IY44),ISNUMBER(DK44)),IY44-DK44,&quot;&quot;)</f><v>-2.89</v></c><c r="KV44" s="38" t="n"><f aca="false">IF(AND(ISNUMBER(IZ44),ISNUMBER(DL44)),IZ44-DL44,&quot;&quot;)</f><v>-0.0999999999999996</v></c><c r="KW44" s="38" t="n"><f aca="false">IF(AND(ISNUMBER(JA44),ISNUMBER(DM44)),JA44-DM44,&quot;&quot;)</f><v>0.04</v></c><c r="KX44" s="38" t="n"><f aca="false">IF(AND(ISNUMBER(JB44),ISNUMBER(DN44)),JB44-DN44,&quot;&quot;)</f><v>0.0800000000000001</v></c><c r="KY44" s="38" t="n"><f aca="false">IF(AND(ISNUMBER(JC44),ISNUMBER(DO44)),JC44-DO44,&quot;&quot;)</f><v>0.0199999999999996</v></c><c r="KZ44" s="38" t="n"><f aca="false">IF(AND(ISNUMBER(JD44),ISNUMBER(DP44)),JD44-DP44,&quot;&quot;)</f><v>-0.199999999999999</v></c><c r="LA44" s="38" t="n"><f aca="false">IF(AND(ISNUMBER(JE44),ISNUMBER(DQ44)),JE44-DQ44,&quot;&quot;)</f><v>-0.42</v></c><c r="LB44" s="38" t="n"><f aca="false">IF(AND(ISNUMBER(JF44),ISNUMBER(DR44)),JF44-DR44,&quot;&quot;)</f><v>-9.05</v></c><c r="LC44" s="38" t="n"><f aca="false">IF(AND(ISNUMBER(JG44),ISNUMBER(DS44)),JG44-DS44,&quot;&quot;)</f><v>0.3</v></c><c r="LD44" s="38" t="n"><f aca="false">IF(AND(ISNUMBER(JH44),ISNUMBER(DT44)),JH44-DT44,&quot;&quot;)</f><v>-0.62</v></c><c r="LE44" s="38" t="n"><f aca="false">IF(AND(ISNUMBER(JI44),ISNUMBER(DU44)),JI44-DU44,&quot;&quot;)</f><v>-0.8</v></c><c r="LF44" s="38" t="n"><f aca="false">IF(AND(ISNUMBER(JJ44),ISNUMBER(DV44)),JJ44-DV44,&quot;&quot;)</f><v>-0.76</v></c><c r="LG44" s="38" t="n"><f aca="false">IF(AND(ISNUMBER(JK44),ISNUMBER(DW44)),JK44-DW44,&quot;&quot;)</f><v>-0.42</v></c><c r="LH44" s="38" t="n"><f aca="false">IF(AND(ISNUMBER(JL44),ISNUMBER(DX44)),JL44-DX44,&quot;&quot;)</f><v>-0.16</v></c><c r="LI44" s="38" t="n"><f aca="false">IF(AND(ISNUMBER(JM44),ISNUMBER(DY44)),JM44-DY44,&quot;&quot;)</f><v>0.14</v></c><c r="LJ44" s="38" t="n"><f aca="false">IF(AND(ISNUMBER(JN44),ISNUMBER(DZ44)),JN44-DZ44,&quot;&quot;)</f><v>0</v></c><c r="LK44" s="38" t="n"><f aca="false">IF(AND(ISNUMBER(JO44),ISNUMBER(EA44)),JO44-EA44,&quot;&quot;)</f><v>0.3</v></c><c r="LL44" s="38" t="n"><f aca="false">IF(AND(ISNUMBER(JP44),ISNUMBER(EB44)),JP44-EB44,&quot;&quot;)</f><v>-0.400000000000006</v></c><c r="LM44" s="38" t="n"><f aca="false">IF(AND(ISNUMBER(JQ44),ISNUMBER(EC44)),JQ44-EC44,&quot;&quot;)</f><v>1.1</v></c><c r="LN44" s="38" t="n"><f aca="false">IF(AND(ISNUMBER(JR44),ISNUMBER(ED44)),JR44-ED44,&quot;&quot;)</f><v>0.299999999999997</v></c><c r="LO44" s="38" t="n"><f aca="false">IF(AND(ISNUMBER(JS44),ISNUMBER(EE44)),JS44-EE44,&quot;&quot;)</f><v>-14.1</v></c><c r="LP44" s="38" t="n"><f aca="false">IF(AND(ISNUMBER(JT44),ISNUMBER(EF44)),JT44-EF44,&quot;&quot;)</f><v>1.5</v></c><c r="LQ44" s="38" t="n"><f aca="false">IF(AND(ISNUMBER(JU44),ISNUMBER(EG44)),JU44-EG44,&quot;&quot;)</f><v>-0.7</v></c><c r="LR44" s="38" t="n"><f aca="false">IF(AND(ISNUMBER(JV44),ISNUMBER(EH44)),JV44-EH44,&quot;&quot;)</f><v>-0.4</v></c><c r="LS44" s="38" t="n"><f aca="false">IF(AND(ISNUMBER(JW44),ISNUMBER(EI44)),JW44-EI44,&quot;&quot;)</f><v>-0.600000000000001</v></c><c r="LT44" s="38" t="n"><f aca="false">IF(AND(ISNUMBER(JX44),ISNUMBER(EJ44)),JX44-EJ44,&quot;&quot;)</f><v>104.3</v></c><c r="LU44" s="38" t="n"><f aca="false">IF(AND(ISNUMBER(JY44),ISNUMBER(EK44)),JY44-EK44,&quot;&quot;)</f><v>-0.3</v></c><c r="LV44" s="38" t="n"><f aca="false">IF(AND(ISNUMBER(JZ44),ISNUMBER(EL44)),JZ44-EL44,&quot;&quot;)</f><v>-0.6</v></c><c r="LW44" s="38" t="n"><f aca="false">IF(AND(ISNUMBER(KA44),ISNUMBER(EM44)),KA44-EM44,&quot;&quot;)</f><v>-1.2</v></c><c r="LX44" s="38" t="n"><f aca="false">IF(AND(ISNUMBER(KB44),ISNUMBER(EN44)),KB44-EN44,&quot;&quot;)</f><v>-1.7</v></c><c r="LY44" s="38" t="n"><f aca="false">IF(AND(ISNUMBER(KC44),ISNUMBER(EO44)),KC44-EO44,&quot;&quot;)</f><v>0.0999999999999943</v></c><c r="LZ44" s="38" t="n"><f aca="false">IF(AND(ISNUMBER(KD44),ISNUMBER(EP44)),KD44-EP44,&quot;&quot;)</f><v>7</v></c><c r="MA44" s="38" t="str"><f aca="false">IF(AND(ISNUMBER(HT44),ISNUMBER(FX44)),HT44-FX44,&quot;&quot;)</f><v></v></c><c r="MB44" s="38" t="str"><f aca="false">IF(AND(ISNUMBER(HU44),ISNUMBER(FY44)),HU44-FY44,&quot;&quot;)</f><v></v></c><c r="MC44" s="38" t="str"><f aca="false">IF(AND(ISNUMBER(HY44),ISNUMBER(GC44)),HY44-GC44,&quot;&quot;)</f><v></v></c><c r="MD44" s="38" t="n"><f aca="false">HZ44-GD44</f><v>6.5</v></c></row><row collapsed="false" customFormat="false" customHeight="true" hidden="false" ht="26.25" outlineLevel="0" r="45"><c r="A45" s="35" t="n"><v>41178</v></c><c r="B45" s="36" t="s"><v>417</v></c><c r="C45" s="36" t="s"><v>418</v></c><c r="D45" s="37" t="s"><v>331</v></c><c r="E45" s="38" t="n"><v>64</v></c><c r="F45" s="39" t="n"><v>17632</v></c><c r="G45" s="38" t="s"><v>340</v></c><c r="H45" s="38" t="s"><v>333</v></c><c r="I45" s="38" t="n"><v>1835115</v></c><c r="K45" s="40"/><c r="L45" s="41"/><c r="M45" s="41"/><c r="N45" s="41"/><c r="O45" s="41"/><c r="P45" s="38" t="n"><v>-0.5</v></c><c r="Q45" s="38" t="n"><v>-0.64</v></c><c r="R45" s="38" t="s"><v>334</v></c><c r="S45" s="44" t="n"><v>41165</v></c><c r="T45" s="45" t="n"><v>0.75</v></c><c r="U45" s="45" t="n"><v>0.5</v></c><c r="V45" s="38" t="n"><v>160</v></c><c r="W45" s="38" t="n"><v>30</v></c><c r="X45" s="38" t="n"><v>13</v></c><c r="Y45" s="38" t="n"><v>631</v></c><c r="Z45" s="38" t="n"><v>24.64</v></c><c r="AC45" s="38" t="n"><v>3.29</v></c><c r="AD45" s="38" t="n"><v>42.03</v></c><c r="AE45" s="38" t="n"><v>24</v></c><c r="AF45" s="38" t="n"><v>43.32</v></c><c r="AG45" s="38" t="n"><v>114</v></c><c r="AH45" s="38" t="n"><v>0</v></c><c r="AI45" s="38" t="n"><f aca="false">IF(AND(ISNUMBER(SK),SK&gt;0),1,0)</f><v>0</v></c><c r="AK45" s="46" t="n"><v>41416</v></c><c r="AL45" s="47" t="n"><v>20</v></c><c r="AM45" s="45" t="n"><v>0</v></c><c r="AN45" s="45" t="n"><v>0</v></c><c r="AO45" s="38" t="n"><v>0</v></c><c r="AP45" s="38" t="n"><v>20</v></c><c r="AQ45" s="38" t="n"><v>12</v></c><c r="AR45" s="38" t="n"><v>567</v></c><c r="AZ45" s="38" t="n"><f aca="false">IF(ISNUMBER(AM45),AM45+0.5*AN45,&quot;&quot;)</f><v>0</v></c><c r="BA45" s="38" t="n"><f aca="false">IF(ISNUMBER(AZ45),IF(ISNUMBER(Q45),AZ45-Q45,&quot;MISSING&quot;),&quot;&quot;)</f><v>0.64</v></c><c r="BB45" s="38" t="n"><f aca="false">IF(AND(ISNUMBER(AR45),ISNUMBER(Y45)),AR45-Y45,IF(ISNUMBER(AR45),&quot;MISSING&quot;,&quot;&quot;))</f><v>-64</v></c><c r="BC45" s="39" t="n"><v>41603</v></c><c r="BD45" s="62" t="n"><v>25</v></c><c r="BE45" s="45" t="n"><v>-0.5</v></c><c r="BF45" s="45" t="n"><v>0.5</v></c><c r="BG45" s="38" t="n"><v>169</v></c><c r="BH45" s="38" t="n"><v>25</v></c><c r="BI45" s="38" t="n"><v>12</v></c><c r="BJ45" s="38" t="n"><v>545</v></c><c r="BL45" s="38" t="n"><v>24.67</v></c><c r="BM45" s="38" t="s"><v>350</v></c><c r="BN45" s="38" t="n"><v>41.72</v></c><c r="BO45" s="38" t="n"><v>26</v></c><c r="BP45" s="38" t="n"><v>42.19</v></c><c r="BQ45" s="38" t="n"><v>116</v></c><c r="BR45" s="38" t="n"><f aca="false">IF(ISNUMBER(BE45),BE45+0.5*BF45,&quot;&quot;)</f><v>-0.25</v></c><c r="BS45" s="38" t="n"><f aca="false">IF(ISNUMBER(BR45),IF(ISNUMBER($Q45),BR45-$Q45,&quot;MISSING&quot;),&quot;&quot;)</f><v>0.39</v></c><c r="BT45" s="38" t="n"><f aca="false">IF(AND(ISNUMBER(BJ45),ISNUMBER($Y45)),BJ45-$Y45,IF(ISNUMBER(BJ45),&quot;MISSING&quot;,&quot;&quot;))</f><v>-86</v></c><c r="BU45" s="38" t="n"><f aca="false">IF(AND(ISBLANK($AM45),ISBLANK($BE45)),0,1)</f><v>1</v></c><c r="BV45" s="38" t="n"><f aca="false">IF(AND(ISNUMBER($AM45),ISNUMBER($BE45)),1,0)</f><v>1</v></c><c r="BW45" s="38" t="n"><f aca="false">IF(BV45,SE_PREOP,&quot;&quot;)</f><v>1</v></c><c r="BX45" s="38" t="n"><f aca="false">IF(FU_6_AND_12,SE_6,&quot;&quot;)</f><v>0</v></c><c r="BY45" s="38" t="n"><f aca="false">IF(FU_6_AND_12,SE_12,&quot;&quot;)</f><v>-0.25</v></c><c r="BZ45" s="49" t="n"><f aca="false">IF(AND(ISNUMBER(BC45),ISNUMBER(BE45)),BC45-A45,IF(ISNUMBER(AK45),AK45-A45,0))</f><v>425</v></c><c r="CA45" s="50" t="n"><f aca="false">IF(BZ45&gt;0,BZ45/30,&quot;&quot;)</f><v>14.1666666666667</v></c><c r="CB45" s="38" t="n"><f aca="false">IF(AND(ISNUMBER(AZ45),ISNUMBER(BR45)),(BR45-AZ45),&quot;&quot;)</f><v>-0.25</v></c><c r="CC45" s="38" t="str"><f aca="false">IF(AND(ISNUMBER(AX45), ISNUMBER(AD45)), AVERAGE(AX45,AV45)-AVERAGE(AD45,AF45),&quot;&quot;)</f><v></v></c><c r="CD45" s="38" t="n"><f aca="false">IF(AND(ISNUMBER(BN45), ISNUMBER(AD45)), AVERAGE(BN45,BP45)-AVERAGE(AD45,AF45),&quot;&quot;)</f><v>-0.719999999999999</v></c><c r="CE45" s="38" t="n"><f aca="false">IF(ISNUMBER(CD45),CD45,IF(ISNUMBER(CC45),CC45,&quot;&quot;))</f><v>-0.719999999999999</v></c><c r="CF45" s="38" t="n"><f aca="false">IF(AND(ISNUMBER(SPH_PREOP),ISNUMBER(SE_LAST_)),SPH_PREOP+CYL_PREOP/2,&quot;&quot;)</f><v>1</v></c><c r="CG45" s="38" t="n"><f aca="false">IF(ISNUMBER(SE_12),SE_12,IF(ISNUMBER(SE_6),SE_6,&quot;&quot;))</f><v>-0.25</v></c><c r="CH45" s="51" t="n"><f aca="false">IF(AND(ISNUMBER(SE_LAST_),ISNUMBER(REF_TARGET)),SE_LAST_-REF_TARGET,&quot;&quot;)</f><v>0.39</v></c><c r="CI45" s="52" t="n"><f aca="false">IF(ISNUMBER(Y45),IF(ISNUMBER(BJ45),BJ45-Y45,IF(ISNUMBER(AR45),AR45-Y45,&quot;&quot;)),&quot;&quot;)</f><v>-86</v></c><c r="CJ45" s="38" t="n"><f aca="false">IF(ISNUMBER(Z45),IF(ISNUMBER(AT45),AT45-Z45,IF(ISNUMBER(BL45),BL45-Z45,&quot;&quot;)),&quot;&quot;)</f><v>0.0300000000000011</v></c><c r="CK45" s="53" t="n"><f aca="false">IF(ISNUMBER(LAST_SE_ERROR),REF_TARGET,&quot;&quot;)</f><v>-0.64</v></c><c r="CL45" s="53" t="n"><f aca="false">IF(AND(OR(ISNUMBER(BH45),ISNUMBER(AP45)),ISNUMBER(W45)),-LOG(20/W45)--LOG(20/IF(ISNUMBER(BH45),BH45,AP45)),&quot;&quot;)</f><v>0.0791812460476249</v></c><c r="CM45" s="54" t="n"><f aca="false">IF(ISNUMBER(BF45),BF45,IF(ISNUMBER(AN45),AN45,&quot;&quot;))</f><v>0.5</v></c><c r="CN45" s="54" t="n"><f aca="false">IF(AND(ISNUMBER(CM45),ISNUMBER(U45)),CM45-U45,&quot;&quot;)</f><v>0</v></c><c r="CO45" s="55" t="n"><f aca="false">IF(ISNUMBER(BCVA_12),BCVA_12,IF(ISNUMBER(BCVA_6),BCVA_6,&quot;&quot;))</f><v>25</v></c><c r="CP45" s="55" t="n"><f aca="false">IF(ISNUMBER(CO45),PREOP_BCVA,&quot;&quot;)</f><v>30</v></c><c r="CQ45" s="56" t="n"><f aca="false">IF(AND(REF_TARGET&lt;=0,REF_TARGET&gt;-1),IF(ISNUMBER(UDVA_12),UDVA_12,IF(ISNUMBER(UDVA_6),UDVA_6,&quot;&quot;)),&quot;&quot;)</f><v>25</v></c><c r="CR45" s="53" t="n"><f aca="false">IF(ISNUMBER(PREOP_PENTACAM_RV),IF(ISNUMBER(SPH_6),IF(ISNUMBER($EQ45),0,1),&quot;&quot;),&quot;&quot;)</f><v>1</v></c><c r="CS45" s="53" t="n"><f aca="false">IF(ISNUMBER(PREOP_PENTACAM_RV),IF(ISNUMBER(SPH_12),IF(ISNUMBER($GM45),0,1),&quot;&quot;),&quot;&quot;)</f><v>0</v></c><c r="CT45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45" s="0" t="n"><v>8.1</v></c><c r="CV45" s="38" t="n"><v>7.85</v></c><c r="CW45" s="38" t="n"><v>28.1</v></c><c r="CX45" s="38" t="n"><v>-1.3</v></c><c r="CY45" s="38" t="n"><v>0.57</v></c><c r="CZ45" s="38" t="n"><v>0.64</v></c><c r="DA45" s="38" t="n"><v>3.01</v></c><c r="DB45" s="38" t="n"><v>3.65</v></c><c r="DC45" s="38" t="n"><v>631</v></c><c r="DD45" s="38" t="n"><v>637</v></c><c r="DE45" s="38" t="n"><v>670</v></c><c r="DF45" s="38" t="n"><v>634</v></c><c r="DG45" s="38" t="n"><v>638</v></c><c r="DH45" s="38" t="n"><v>681</v></c><c r="DI45" s="38" t="n"><v>614</v></c><c r="DJ45" s="38" t="n"><v>-0.71</v></c><c r="DK45" s="38" t="n"><v>-1.27</v></c><c r="DL45" s="38" t="n"><v>7.97</v></c><c r="DM45" s="38" t="n"><v>7.99</v></c><c r="DN45" s="38" t="n"><v>8.05</v></c><c r="DO45" s="38" t="n"><v>8.25</v></c><c r="DP45" s="38" t="n"><v>8.61</v></c><c r="DQ45" s="38" t="n"><v>8.8</v></c><c r="DR45" s="38" t="n"><v>0</v></c><c r="DS45" s="38" t="n"><v>0.7</v></c><c r="DT45" s="38" t="n"><v>7.23</v></c><c r="DU45" s="38" t="n"><v>7.12</v></c><c r="DV45" s="38" t="n"><v>7.06</v></c><c r="DW45" s="38" t="n"><v>7.13</v></c><c r="DX45" s="38" t="n"><v>7.19</v></c><c r="DY45" s="38" t="n"><v>7.35</v></c><c r="DZ45" s="38" t="n"><v>0</v></c><c r="EA45" s="58" t="n"><v>0.7</v></c><c r="EB45" s="59" t="n"><v>41.7</v></c><c r="EC45" s="59" t="n"><v>43</v></c><c r="ED45" s="59" t="n"><v>42.3</v></c><c r="EE45" s="59" t="n"><v>28.1</v></c><c r="EF45" s="59" t="n"><v>1.3</v></c><c r="EG45" s="59" t="n"><v>-5.4</v></c><c r="EH45" s="59" t="n"><v>-5.7</v></c><c r="EI45" s="59" t="n"><v>-5.5</v></c><c r="EJ45" s="59" t="n"><v>132.1</v></c><c r="EK45" s="59" t="n"><v>0.2</v></c><c r="EL45" s="59" t="n"><v>4.5</v></c><c r="EM45" s="59" t="n"><v>12.8</v></c><c r="EN45" s="59" t="n"><v>26.3</v></c><c r="EO45" s="59" t="n"><v>60.4</v></c><c r="EP45" s="60" t="n"><v>15</v></c><c r="GM45" s="52" t="n"><v>8.12</v></c><c r="GN45" s="38" t="n"><v>7.95</v></c><c r="GO45" s="38" t="n"><v>20.3</v></c><c r="GP45" s="38" t="n"><v>-0.9</v></c><c r="GQ45" s="38" t="n"><v>0.7</v></c><c r="GR45" s="38" t="n"><v>0.69</v></c><c r="GS45" s="38" t="n"><v>4.44</v></c><c r="GT45" s="38" t="n"><v>4.99</v></c><c r="GU45" s="38" t="n"><v>549</v></c><c r="GV45" s="38" t="n"><v>549</v></c><c r="GW45" s="38" t="n"><v>663</v></c><c r="GX45" s="38" t="n"><v>594</v></c><c r="GY45" s="38" t="n"><v>644</v></c><c r="GZ45" s="38" t="n"><v>610</v></c><c r="HA45" s="38" t="n"><v>538</v></c><c r="HB45" s="38" t="n"><v>0.81</v></c><c r="HC45" s="38" t="n"><v>-0.48</v></c><c r="HD45" s="38" t="n"><v>8.05</v></c><c r="HE45" s="38" t="n"><v>8.03</v></c><c r="HF45" s="38" t="n"><v>8.11</v></c><c r="HG45" s="38" t="n"><v>8.35</v></c><c r="HH45" s="38" t="n"><v>8.68</v></c><c r="HI45" s="38" t="n"><v>8.84</v></c><c r="HJ45" s="38" t="n"><v>0</v></c><c r="HK45" s="38" t="n"><v>1.2</v></c><c r="HL45" s="38" t="n"><v>6.66</v></c><c r="HM45" s="38" t="n"><v>6.59</v></c><c r="HN45" s="38" t="n"><v>6.61</v></c><c r="HO45" s="38" t="n"><v>6.67</v></c><c r="HP45" s="38" t="n"><v>6.92</v></c><c r="HQ45" s="38" t="n"><v>0</v></c><c r="HR45" s="38" t="n"><v>0</v></c><c r="HS45" s="51" t="n"><v>1.2</v></c><c r="HT45" s="59" t="n"><v>41.6</v></c><c r="HU45" s="59" t="n"><v>42.4</v></c><c r="HV45" s="59" t="n"><v>42</v></c><c r="HW45" s="59" t="n"><v>20.3</v></c><c r="HX45" s="59" t="n"><v>0.9</v></c><c r="HY45" s="59" t="n"><v>-5.9</v></c><c r="HZ45" s="59" t="n"><v>-6.1</v></c><c r="IA45" s="59" t="n"><v>-6</v></c><c r="IB45" s="59" t="n"><v>3.9</v></c><c r="IC45" s="59" t="n"><v>0.2</v></c><c r="ID45" s="59" t="n"><v>4</v></c><c r="IE45" s="59" t="n"><v>11.6</v></c><c r="IF45" s="59" t="n"><v>24.8</v></c><c r="IG45" s="59" t="n"><v>61.2</v></c><c r="IH45" s="61" t="n"><v>17</v></c><c r="II45" s="52" t="n"><f aca="false">IF(ISNUMBER(GM45),GM45,IF(ISNUMBER(EQ45),EQ45,&quot;&quot;))</f><v>8.12</v></c><c r="IJ45" s="38" t="n"><f aca="false">IF(ISNUMBER(GN45),GN45,IF(ISNUMBER(ER45),ER45,&quot;&quot;))</f><v>7.95</v></c><c r="IK45" s="38" t="n"><f aca="false">IF(ISNUMBER(GO45),GO45,IF(ISNUMBER(ES45),ES45,&quot;&quot;))</f><v>20.3</v></c><c r="IL45" s="38" t="n"><f aca="false">IF(ISNUMBER(GP45),GP45,IF(ISNUMBER(ET45),ET45,&quot;&quot;))</f><v>-0.9</v></c><c r="IM45" s="38" t="n"><f aca="false">IF(ISNUMBER(GQ45),GQ45,IF(ISNUMBER(EU45),EU45,&quot;&quot;))</f><v>0.7</v></c><c r="IN45" s="38" t="n"><f aca="false">IF(ISNUMBER(GR45),GR45,IF(ISNUMBER(EV45),EV45,&quot;&quot;))</f><v>0.69</v></c><c r="IO45" s="38" t="n"><f aca="false">IF(ISNUMBER(GS45),GS45,IF(ISNUMBER(EW45),EW45,&quot;&quot;))</f><v>4.44</v></c><c r="IP45" s="38" t="n"><f aca="false">IF(ISNUMBER(GT45),GT45,IF(ISNUMBER(EX45),EX45,&quot;&quot;))</f><v>4.99</v></c><c r="IQ45" s="38" t="n"><f aca="false">IF(ISNUMBER(GU45),GU45,IF(ISNUMBER(EY45),EY45,&quot;&quot;))</f><v>549</v></c><c r="IR45" s="38" t="n"><f aca="false">IF(ISNUMBER(GV45),GV45,IF(ISNUMBER(EZ45),EZ45,&quot;&quot;))</f><v>549</v></c><c r="IS45" s="38" t="n"><f aca="false">IF(ISNUMBER(GW45),GW45,IF(ISNUMBER(FA45),FA45,&quot;&quot;))</f><v>663</v></c><c r="IT45" s="38" t="n"><f aca="false">IF(ISNUMBER(GX45),GX45,IF(ISNUMBER(FB45),FB45,&quot;&quot;))</f><v>594</v></c><c r="IU45" s="38" t="n"><f aca="false">IF(ISNUMBER(GY45),GY45,IF(ISNUMBER(FC45),FC45,&quot;&quot;))</f><v>644</v></c><c r="IV45" s="38" t="n"><f aca="false">IF(ISNUMBER(GZ45),GZ45,IF(ISNUMBER(FD45),FD45,&quot;&quot;))</f><v>610</v></c><c r="IW45" s="38" t="n"><f aca="false">IF(ISNUMBER(HA45),HA45,IF(ISNUMBER(FE45),FE45,&quot;&quot;))</f><v>538</v></c><c r="IX45" s="38" t="n"><f aca="false">IF(ISNUMBER(HB45),HB45,IF(ISNUMBER(FF45),FF45,&quot;&quot;))</f><v>0.81</v></c><c r="IY45" s="38" t="n"><f aca="false">IF(ISNUMBER(HC45),HC45,IF(ISNUMBER(FG45),FG45,&quot;&quot;))</f><v>-0.48</v></c><c r="IZ45" s="38" t="n"><f aca="false">IF(ISNUMBER(HD45),HD45,IF(ISNUMBER(FH45),FH45,&quot;&quot;))</f><v>8.05</v></c><c r="JA45" s="38" t="n"><f aca="false">IF(ISNUMBER(HE45),HE45,IF(ISNUMBER(FI45),FI45,&quot;&quot;))</f><v>8.03</v></c><c r="JB45" s="38" t="n"><f aca="false">IF(ISNUMBER(HF45),HF45,IF(ISNUMBER(FJ45),FJ45,&quot;&quot;))</f><v>8.11</v></c><c r="JC45" s="38" t="n"><f aca="false">IF(ISNUMBER(HG45),HG45,IF(ISNUMBER(FK45),FK45,&quot;&quot;))</f><v>8.35</v></c><c r="JD45" s="38" t="n"><f aca="false">IF(ISNUMBER(HH45),HH45,IF(ISNUMBER(FL45),FL45,&quot;&quot;))</f><v>8.68</v></c><c r="JE45" s="38" t="n"><f aca="false">IF(ISNUMBER(HI45),HI45,IF(ISNUMBER(FM45),FM45,&quot;&quot;))</f><v>8.84</v></c><c r="JF45" s="38" t="n"><f aca="false">IF(ISNUMBER(HJ45),HJ45,IF(ISNUMBER(FN45),FN45,&quot;&quot;))</f><v>0</v></c><c r="JG45" s="38" t="n"><f aca="false">IF(ISNUMBER(HK45),HK45,IF(ISNUMBER(FO45),FO45,&quot;&quot;))</f><v>1.2</v></c><c r="JH45" s="38" t="n"><f aca="false">IF(ISNUMBER(HL45),HL45,IF(ISNUMBER(FP45),FP45,&quot;&quot;))</f><v>6.66</v></c><c r="JI45" s="38" t="n"><f aca="false">IF(ISNUMBER(HM45),HM45,IF(ISNUMBER(FQ45),FQ45,&quot;&quot;))</f><v>6.59</v></c><c r="JJ45" s="38" t="n"><f aca="false">IF(ISNUMBER(HN45),HN45,IF(ISNUMBER(FR45),FR45,&quot;&quot;))</f><v>6.61</v></c><c r="JK45" s="38" t="n"><f aca="false">IF(ISNUMBER(HO45),HO45,IF(ISNUMBER(FS45),FS45,&quot;&quot;))</f><v>6.67</v></c><c r="JL45" s="38" t="n"><f aca="false">IF(ISNUMBER(HP45),HP45,IF(ISNUMBER(FT45),FT45,&quot;&quot;))</f><v>6.92</v></c><c r="JM45" s="38" t="n"><f aca="false">IF(ISNUMBER(HQ45),HQ45,IF(ISNUMBER(FU45),FU45,&quot;&quot;))</f><v>0</v></c><c r="JN45" s="51" t="n"><f aca="false">IF(ISNUMBER(HR45),HR45,IF(ISNUMBER(FV45),FV45,&quot;&quot;))</f><v>0</v></c><c r="JO45" s="59" t="n"><f aca="false">IF(ISNUMBER(HS45),HS45,IF(ISNUMBER(FW45),FW45,&quot;&quot;))</f><v>1.2</v></c><c r="JP45" s="59" t="n"><f aca="false">IF(ISNUMBER(HT45),HT45,IF(ISNUMBER(FX45),FX45,&quot;&quot;))</f><v>41.6</v></c><c r="JQ45" s="59" t="n"><f aca="false">IF(ISNUMBER(HU45),HU45,IF(ISNUMBER(FY45),FY45,&quot;&quot;))</f><v>42.4</v></c><c r="JR45" s="59" t="n"><f aca="false">IF(ISNUMBER(HV45),HV45,IF(ISNUMBER(FZ45),FZ45,&quot;&quot;))</f><v>42</v></c><c r="JS45" s="59" t="n"><f aca="false">IF(ISNUMBER(HW45),HW45,IF(ISNUMBER(GA45),GA45,&quot;&quot;))</f><v>20.3</v></c><c r="JT45" s="59" t="n"><f aca="false">IF(ISNUMBER(HX45),HX45,IF(ISNUMBER(GB45),GB45,&quot;&quot;))</f><v>0.9</v></c><c r="JU45" s="59" t="n"><f aca="false">IF(ISNUMBER(HY45),HY45,IF(ISNUMBER(GC45),GC45,&quot;&quot;))</f><v>-5.9</v></c><c r="JV45" s="59" t="n"><f aca="false">IF(ISNUMBER(HZ45),HZ45,IF(ISNUMBER(GD45),GD45,&quot;&quot;))</f><v>-6.1</v></c><c r="JW45" s="59" t="n"><f aca="false">IF(ISNUMBER(IA45),IA45,IF(ISNUMBER(GE45),GE45,&quot;&quot;))</f><v>-6</v></c><c r="JX45" s="59" t="n"><f aca="false">IF(ISNUMBER(IB45),IB45,IF(ISNUMBER(GF45),GF45,&quot;&quot;))</f><v>3.9</v></c><c r="JY45" s="59" t="n"><f aca="false">IF(ISNUMBER(IC45),IC45,IF(ISNUMBER(GG45),GG45,&quot;&quot;))</f><v>0.2</v></c><c r="JZ45" s="59" t="n"><f aca="false">IF(ISNUMBER(ID45),ID45,IF(ISNUMBER(GH45),GH45,&quot;&quot;))</f><v>4</v></c><c r="KA45" s="59" t="n"><f aca="false">IF(ISNUMBER(IE45),IE45,IF(ISNUMBER(GI45),GI45,&quot;&quot;))</f><v>11.6</v></c><c r="KB45" s="59" t="n"><f aca="false">IF(ISNUMBER(IF45),IF45,IF(ISNUMBER(GJ45),GJ45,&quot;&quot;))</f><v>24.8</v></c><c r="KC45" s="59" t="n"><f aca="false">IF(ISNUMBER(IG45),IG45,IF(ISNUMBER(GK45),GK45,&quot;&quot;))</f><v>61.2</v></c><c r="KD45" s="61" t="n"><f aca="false">IF(ISNUMBER(IH45),IH45,IF(ISNUMBER(GL45),GL45,&quot;&quot;))</f><v>17</v></c><c r="KE45" s="52" t="n"><f aca="false">IF(AND(ISNUMBER(II45),ISNUMBER(CU45)),II45-CU45,&quot;&quot;)</f><v>0.0199999999999996</v></c><c r="KF45" s="38" t="n"><f aca="false">IF(AND(ISNUMBER(IJ45),ISNUMBER(CV45)),IJ45-CV45,&quot;&quot;)</f><v>0.100000000000001</v></c><c r="KG45" s="38" t="n"><f aca="false">IF(AND(ISNUMBER(IK45),ISNUMBER(CW45)),IK45-CW45,&quot;&quot;)</f><v>-7.8</v></c><c r="KH45" s="38" t="n"><f aca="false">IF(AND(ISNUMBER(IL45),ISNUMBER(CX45)),IL45-CX45,&quot;&quot;)</f><v>0.4</v></c><c r="KI45" s="38" t="n"><f aca="false">IF(AND(ISNUMBER(IM45),ISNUMBER(CY45)),IM45-CY45,&quot;&quot;)</f><v>0.13</v></c><c r="KJ45" s="38" t="n"><f aca="false">IF(AND(ISNUMBER(IN45),ISNUMBER(CZ45)),IN45-CZ45,&quot;&quot;)</f><v>0.05</v></c><c r="KK45" s="38" t="n"><f aca="false">IF(AND(ISNUMBER(IO45),ISNUMBER(DA45)),IO45-DA45,&quot;&quot;)</f><v>1.43</v></c><c r="KL45" s="38" t="n"><f aca="false">IF(AND(ISNUMBER(IP45),ISNUMBER(DB45)),IP45-DB45,&quot;&quot;)</f><v>1.34</v></c><c r="KM45" s="38" t="n"><f aca="false">IF(AND(ISNUMBER(IQ45),ISNUMBER(DC45)),IQ45-DC45,&quot;&quot;)</f><v>-82</v></c><c r="KN45" s="38" t="n"><f aca="false">IF(AND(ISNUMBER(IR45),ISNUMBER(DD45)),IR45-DD45,&quot;&quot;)</f><v>-88</v></c><c r="KO45" s="38" t="n"><f aca="false">IF(AND(ISNUMBER(IS45),ISNUMBER(DE45)),IS45-DE45,&quot;&quot;)</f><v>-7</v></c><c r="KP45" s="38" t="n"><f aca="false">IF(AND(ISNUMBER(IT45),ISNUMBER(DF45)),IT45-DF45,&quot;&quot;)</f><v>-40</v></c><c r="KQ45" s="38" t="n"><f aca="false">IF(AND(ISNUMBER(IU45),ISNUMBER(DG45)),IU45-DG45,&quot;&quot;)</f><v>6</v></c><c r="KR45" s="38" t="n"><f aca="false">IF(AND(ISNUMBER(IV45),ISNUMBER(DH45)),IV45-DH45,&quot;&quot;)</f><v>-71</v></c><c r="KS45" s="38" t="n"><f aca="false">IF(AND(ISNUMBER(IW45),ISNUMBER(DI45)),IW45-DI45,&quot;&quot;)</f><v>-76</v></c><c r="KT45" s="38" t="n"><f aca="false">IF(AND(ISNUMBER(IX45),ISNUMBER(DJ45)),IX45-DJ45,&quot;&quot;)</f><v>1.52</v></c><c r="KU45" s="38" t="n"><f aca="false">IF(AND(ISNUMBER(IY45),ISNUMBER(DK45)),IY45-DK45,&quot;&quot;)</f><v>0.79</v></c><c r="KV45" s="38" t="n"><f aca="false">IF(AND(ISNUMBER(IZ45),ISNUMBER(DL45)),IZ45-DL45,&quot;&quot;)</f><v>0.080000000000001</v></c><c r="KW45" s="38" t="n"><f aca="false">IF(AND(ISNUMBER(JA45),ISNUMBER(DM45)),JA45-DM45,&quot;&quot;)</f><v>0.0399999999999991</v></c><c r="KX45" s="38" t="n"><f aca="false">IF(AND(ISNUMBER(JB45),ISNUMBER(DN45)),JB45-DN45,&quot;&quot;)</f><v>0.0599999999999987</v></c><c r="KY45" s="38" t="n"><f aca="false">IF(AND(ISNUMBER(JC45),ISNUMBER(DO45)),JC45-DO45,&quot;&quot;)</f><v>0.0999999999999996</v></c><c r="KZ45" s="38" t="n"><f aca="false">IF(AND(ISNUMBER(JD45),ISNUMBER(DP45)),JD45-DP45,&quot;&quot;)</f><v>0.0700000000000003</v></c><c r="LA45" s="38" t="n"><f aca="false">IF(AND(ISNUMBER(JE45),ISNUMBER(DQ45)),JE45-DQ45,&quot;&quot;)</f><v>0.0399999999999991</v></c><c r="LB45" s="38" t="n"><f aca="false">IF(AND(ISNUMBER(JF45),ISNUMBER(DR45)),JF45-DR45,&quot;&quot;)</f><v>0</v></c><c r="LC45" s="38" t="n"><f aca="false">IF(AND(ISNUMBER(JG45),ISNUMBER(DS45)),JG45-DS45,&quot;&quot;)</f><v>0.5</v></c><c r="LD45" s="38" t="n"><f aca="false">IF(AND(ISNUMBER(JH45),ISNUMBER(DT45)),JH45-DT45,&quot;&quot;)</f><v>-0.57</v></c><c r="LE45" s="38" t="n"><f aca="false">IF(AND(ISNUMBER(JI45),ISNUMBER(DU45)),JI45-DU45,&quot;&quot;)</f><v>-0.53</v></c><c r="LF45" s="38" t="n"><f aca="false">IF(AND(ISNUMBER(JJ45),ISNUMBER(DV45)),JJ45-DV45,&quot;&quot;)</f><v>-0.449999999999999</v></c><c r="LG45" s="38" t="n"><f aca="false">IF(AND(ISNUMBER(JK45),ISNUMBER(DW45)),JK45-DW45,&quot;&quot;)</f><v>-0.46</v></c><c r="LH45" s="38" t="n"><f aca="false">IF(AND(ISNUMBER(JL45),ISNUMBER(DX45)),JL45-DX45,&quot;&quot;)</f><v>-0.27</v></c><c r="LI45" s="38" t="n"><f aca="false">IF(AND(ISNUMBER(JM45),ISNUMBER(DY45)),JM45-DY45,&quot;&quot;)</f><v>-7.35</v></c><c r="LJ45" s="38" t="n"><f aca="false">IF(AND(ISNUMBER(JN45),ISNUMBER(DZ45)),JN45-DZ45,&quot;&quot;)</f><v>0</v></c><c r="LK45" s="38" t="n"><f aca="false">IF(AND(ISNUMBER(JO45),ISNUMBER(EA45)),JO45-EA45,&quot;&quot;)</f><v>0.5</v></c><c r="LL45" s="38" t="n"><f aca="false">IF(AND(ISNUMBER(JP45),ISNUMBER(EB45)),JP45-EB45,&quot;&quot;)</f><v>-0.100000000000001</v></c><c r="LM45" s="38" t="n"><f aca="false">IF(AND(ISNUMBER(JQ45),ISNUMBER(EC45)),JQ45-EC45,&quot;&quot;)</f><v>-0.600000000000001</v></c><c r="LN45" s="38" t="n"><f aca="false">IF(AND(ISNUMBER(JR45),ISNUMBER(ED45)),JR45-ED45,&quot;&quot;)</f><v>-0.299999999999997</v></c><c r="LO45" s="38" t="n"><f aca="false">IF(AND(ISNUMBER(JS45),ISNUMBER(EE45)),JS45-EE45,&quot;&quot;)</f><v>-7.8</v></c><c r="LP45" s="38" t="n"><f aca="false">IF(AND(ISNUMBER(JT45),ISNUMBER(EF45)),JT45-EF45,&quot;&quot;)</f><v>-0.4</v></c><c r="LQ45" s="38" t="n"><f aca="false">IF(AND(ISNUMBER(JU45),ISNUMBER(EG45)),JU45-EG45,&quot;&quot;)</f><v>-0.5</v></c><c r="LR45" s="38" t="n"><f aca="false">IF(AND(ISNUMBER(JV45),ISNUMBER(EH45)),JV45-EH45,&quot;&quot;)</f><v>-0.4</v></c><c r="LS45" s="38" t="n"><f aca="false">IF(AND(ISNUMBER(JW45),ISNUMBER(EI45)),JW45-EI45,&quot;&quot;)</f><v>-0.5</v></c><c r="LT45" s="38" t="n"><f aca="false">IF(AND(ISNUMBER(JX45),ISNUMBER(EJ45)),JX45-EJ45,&quot;&quot;)</f><v>-128.2</v></c><c r="LU45" s="38" t="n"><f aca="false">IF(AND(ISNUMBER(JY45),ISNUMBER(EK45)),JY45-EK45,&quot;&quot;)</f><v>0</v></c><c r="LV45" s="38" t="n"><f aca="false">IF(AND(ISNUMBER(JZ45),ISNUMBER(EL45)),JZ45-EL45,&quot;&quot;)</f><v>-0.5</v></c><c r="LW45" s="38" t="n"><f aca="false">IF(AND(ISNUMBER(KA45),ISNUMBER(EM45)),KA45-EM45,&quot;&quot;)</f><v>-1.2</v></c><c r="LX45" s="38" t="n"><f aca="false">IF(AND(ISNUMBER(KB45),ISNUMBER(EN45)),KB45-EN45,&quot;&quot;)</f><v>-1.5</v></c><c r="LY45" s="38" t="n"><f aca="false">IF(AND(ISNUMBER(KC45),ISNUMBER(EO45)),KC45-EO45,&quot;&quot;)</f><v>0.800000000000004</v></c><c r="LZ45" s="38" t="n"><f aca="false">IF(AND(ISNUMBER(KD45),ISNUMBER(EP45)),KD45-EP45,&quot;&quot;)</f><v>2</v></c><c r="MA45" s="38" t="str"><f aca="false">IF(AND(ISNUMBER(HT45),ISNUMBER(FX45)),HT45-FX45,&quot;&quot;)</f><v></v></c><c r="MB45" s="38" t="str"><f aca="false">IF(AND(ISNUMBER(HU45),ISNUMBER(FY45)),HU45-FY45,&quot;&quot;)</f><v></v></c><c r="MC45" s="38" t="str"><f aca="false">IF(AND(ISNUMBER(HY45),ISNUMBER(GC45)),HY45-GC45,&quot;&quot;)</f><v></v></c><c r="MD45" s="38" t="n"><f aca="false">HZ45-GD45</f><v>-6.1</v></c></row><row collapsed="false" customFormat="false" customHeight="true" hidden="false" ht="26.25" outlineLevel="0" r="46"><c r="A46" s="35" t="n"><v>41213</v></c><c r="B46" s="36" t="s"><v>419</v></c><c r="C46" s="36" t="s"><v>420</v></c><c r="D46" s="37" t="s"><v>331</v></c><c r="E46" s="38" t="n"><v>73</v></c><c r="F46" s="39" t="n"><v>14247</v></c><c r="G46" s="38" t="s"><v>340</v></c><c r="H46" s="38" t="s"><v>358</v></c><c r="I46" s="38" t="n"><v>1824311</v></c><c r="J46" s="38" t="s"><v>364</v></c><c r="K46" s="86"/><c r="L46" s="87"/><c r="M46" s="87"/><c r="N46" s="87"/><c r="O46" s="87"/><c r="P46" s="38" t="n"><v>-0.5</v></c><c r="Q46" s="38" t="n"><v>-0.55</v></c><c r="R46" s="38" t="s"><v>334</v></c><c r="S46" s="44" t="n"><v>41127</v></c><c r="T46" s="45" t="n"><v>-4.5</v></c><c r="U46" s="45" t="n"><v>0.5</v></c><c r="V46" s="38" t="n"><v>30</v></c><c r="W46" s="38" t="n"><v>25</v></c><c r="X46" s="38" t="n"><v>12</v></c><c r="Y46" s="38" t="n"><v>605</v></c><c r="Z46" s="38" t="n"><v>25.32</v></c><c r="AC46" s="38" t="n"><v>3.24</v></c><c r="AD46" s="38" t="n"><v>44.41</v></c><c r="AE46" s="38" t="n"><v>9</v></c><c r="AF46" s="38" t="n"><v>44.76</v></c><c r="AG46" s="38" t="n"><v>99</v></c><c r="AH46" s="38" t="n"><v>2</v></c><c r="AI46" s="38" t="n"><f aca="false">IF(AND(ISNUMBER(SK),SK&gt;0),1,0)</f><v>1</v></c><c r="AK46" s="46" t="n"><v>41334</v></c><c r="AL46" s="47" t="n"><v>40</v></c><c r="AM46" s="45" t="n"><v>-0.75</v></c><c r="AN46" s="45" t="n"><v>1.75</v></c><c r="AO46" s="38" t="n"><v>75</v></c><c r="AP46" s="38" t="n"><v>30</v></c><c r="AQ46" s="38" t="n"><v>15</v></c><c r="AR46" s="38" t="n"><v>566</v></c><c r="AS46" s="38" t="n"><v>1996</v></c><c r="AZ46" s="38" t="n"><f aca="false">IF(ISNUMBER(AM46),AM46+0.5*AN46,&quot;&quot;)</f><v>0.125</v></c><c r="BA46" s="38" t="n"><f aca="false">IF(ISNUMBER(AZ46),IF(ISNUMBER(Q46),AZ46-Q46,&quot;MISSING&quot;),&quot;&quot;)</f><v>0.675</v></c><c r="BB46" s="38" t="n"><f aca="false">IF(AND(ISNUMBER(AR46),ISNUMBER(Y46)),AR46-Y46,IF(ISNUMBER(AR46),&quot;MISSING&quot;,&quot;&quot;))</f><v>-39</v></c><c r="BC46" s="39" t="n"><v>41561</v></c><c r="BD46" s="62" t="n"><v>25</v></c><c r="BE46" s="45" t="n"><v>-0.5</v></c><c r="BF46" s="45" t="n"><v>1.25</v></c><c r="BG46" s="38" t="n"><v>74</v></c><c r="BH46" s="38" t="n"><v>25</v></c><c r="BI46" s="38" t="n"><v>11</v></c><c r="BJ46" s="38" t="n"><v>569</v></c><c r="BK46" s="38" t="n"><v>1729</v></c><c r="BL46" s="38" t="n"><v>25.27</v></c><c r="BM46" s="38" t="n"><v>6.25</v></c><c r="BN46" s="38" t="n"><v>43.89</v></c><c r="BO46" s="38" t="n"><v>169</v></c><c r="BP46" s="38" t="n"><v>44.82</v></c><c r="BQ46" s="38" t="n"><v>79</v></c><c r="BR46" s="38" t="n"><f aca="false">IF(ISNUMBER(BE46),BE46+0.5*BF46,&quot;&quot;)</f><v>0.125</v></c><c r="BS46" s="38" t="n"><f aca="false">IF(ISNUMBER(BR46),IF(ISNUMBER($Q46),BR46-$Q46,&quot;MISSING&quot;),&quot;&quot;)</f><v>0.675</v></c><c r="BT46" s="38" t="n"><f aca="false">IF(AND(ISNUMBER(BJ46),ISNUMBER($Y46)),BJ46-$Y46,IF(ISNUMBER(BJ46),&quot;MISSING&quot;,&quot;&quot;))</f><v>-36</v></c><c r="BU46" s="38" t="n"><f aca="false">IF(AND(ISBLANK($AM46),ISBLANK($BE46)),0,1)</f><v>1</v></c><c r="BV46" s="38" t="n"><f aca="false">IF(AND(ISNUMBER($AM46),ISNUMBER($BE46)),1,0)</f><v>1</v></c><c r="BW46" s="38" t="n"><f aca="false">IF(BV46,SE_PREOP,&quot;&quot;)</f><v>-4.25</v></c><c r="BX46" s="38" t="n"><f aca="false">IF(FU_6_AND_12,SE_6,&quot;&quot;)</f><v>0.125</v></c><c r="BY46" s="38" t="n"><f aca="false">IF(FU_6_AND_12,SE_12,&quot;&quot;)</f><v>0.125</v></c><c r="BZ46" s="49" t="n"><f aca="false">IF(AND(ISNUMBER(BC46),ISNUMBER(BE46)),BC46-A46,IF(ISNUMBER(AK46),AK46-A46,0))</f><v>348</v></c><c r="CA46" s="50" t="n"><f aca="false">IF(BZ46&gt;0,BZ46/30,&quot;&quot;)</f><v>11.6</v></c><c r="CB46" s="38" t="n"><f aca="false">IF(AND(ISNUMBER(AZ46),ISNUMBER(BR46)),(BR46-AZ46),&quot;&quot;)</f><v>0</v></c><c r="CC46" s="38" t="str"><f aca="false">IF(AND(ISNUMBER(AX46), ISNUMBER(AD46)), AVERAGE(AX46,AV46)-AVERAGE(AD46,AF46),&quot;&quot;)</f><v></v></c><c r="CD46" s="38" t="n"><f aca="false">IF(AND(ISNUMBER(BN46), ISNUMBER(AD46)), AVERAGE(BN46,BP46)-AVERAGE(AD46,AF46),&quot;&quot;)</f><v>-0.22999999999999</v></c><c r="CE46" s="38" t="n"><f aca="false">IF(ISNUMBER(CD46),CD46,IF(ISNUMBER(CC46),CC46,&quot;&quot;))</f><v>-0.22999999999999</v></c><c r="CF46" s="38" t="n"><f aca="false">IF(AND(ISNUMBER(SPH_PREOP),ISNUMBER(SE_LAST_)),SPH_PREOP+CYL_PREOP/2,&quot;&quot;)</f><v>-4.25</v></c><c r="CG46" s="38" t="n"><f aca="false">IF(ISNUMBER(SE_12),SE_12,IF(ISNUMBER(SE_6),SE_6,&quot;&quot;))</f><v>0.125</v></c><c r="CH46" s="51" t="n"><f aca="false">IF(AND(ISNUMBER(SE_LAST_),ISNUMBER(REF_TARGET)),SE_LAST_-REF_TARGET,&quot;&quot;)</f><v>0.675</v></c><c r="CI46" s="52" t="n"><f aca="false">IF(ISNUMBER(Y46),IF(ISNUMBER(BJ46),BJ46-Y46,IF(ISNUMBER(AR46),AR46-Y46,&quot;&quot;)),&quot;&quot;)</f><v>-36</v></c><c r="CJ46" s="38" t="n"><f aca="false">IF(ISNUMBER(Z46),IF(ISNUMBER(AT46),AT46-Z46,IF(ISNUMBER(BL46),BL46-Z46,&quot;&quot;)),&quot;&quot;)</f><v>-0.0500000000000007</v></c><c r="CK46" s="53" t="n"><f aca="false">IF(ISNUMBER(LAST_SE_ERROR),REF_TARGET,&quot;&quot;)</f><v>-0.55</v></c><c r="CL46" s="53" t="n"><f aca="false">IF(AND(OR(ISNUMBER(BCVA_12),ISNUMBER(BCVA_6)),ISNUMBER(BCVA_PREOP)),-LOG(20/BCVA_PREOP)-(-LOG(20/IF(ISNUMBER(BCVA_12),BCVA_12,BCVA_6))),&quot;&quot;)</f><v>0</v></c><c r="CM46" s="54" t="n"><f aca="false">IF(ISNUMBER(BF46),BF46,IF(ISNUMBER(AN46),AN46,&quot;&quot;))</f><v>1.25</v></c><c r="CN46" s="54" t="n"><f aca="false">IF(AND(ISNUMBER(CM46),ISNUMBER(U46)),CM46-U46,&quot;&quot;)</f><v>0.75</v></c><c r="CO46" s="55" t="n"><f aca="false">IF(ISNUMBER(BCVA_12),BCVA_12,IF(ISNUMBER(BCVA_6),BCVA_6,&quot;&quot;))</f><v>25</v></c><c r="CP46" s="55" t="n"><f aca="false">IF(ISNUMBER(CO46),PREOP_BCVA,&quot;&quot;)</f><v>25</v></c><c r="CQ46" s="56" t="n"><f aca="false">IF(AND(REF_TARGET&lt;=0,REF_TARGET&gt;-1),IF(ISNUMBER(UDVA_12),UDVA_12,IF(ISNUMBER(UDVA_6),UDVA_6,&quot;&quot;)),&quot;&quot;)</f><v>25</v></c><c r="CR46" s="53" t="n"><f aca="false">IF(ISNUMBER(PREOP_PENTACAM_RV),IF(ISNUMBER(SPH_6),IF(ISNUMBER($EQ46),0,1),&quot;&quot;),&quot;&quot;)</f><v>1</v></c><c r="CS46" s="53" t="n"><f aca="false">IF(ISNUMBER(PREOP_PENTACAM_RV),IF(ISNUMBER(SPH_12),IF(ISNUMBER($GM46),0,1),&quot;&quot;),&quot;&quot;)</f><v>0</v></c><c r="CT46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46" s="0" t="n"><v>7.8</v></c><c r="CV46" s="38" t="n"><v>7.54</v></c><c r="CW46" s="38" t="n"><v>165.4</v></c><c r="CX46" s="38" t="n"><v>-1.5</v></c><c r="CY46" s="38" t="n"><v>0.23</v></c><c r="CZ46" s="38" t="n"><v>0.49</v></c><c r="DA46" s="38" t="n"><v>2.81</v></c><c r="DB46" s="38" t="n"><v>3.45</v></c><c r="DC46" s="38" t="n"><v>642</v></c><c r="DD46" s="38" t="n"><v>648</v></c><c r="DE46" s="38" t="n"><v>709</v></c><c r="DF46" s="38" t="n"><v>749</v></c><c r="DG46" s="38" t="n"><v>748</v></c><c r="DH46" s="38" t="n"><v>685</v></c><c r="DI46" s="38" t="n"><v>640</v></c><c r="DJ46" s="38" t="n"><v>0.36</v></c><c r="DK46" s="38" t="n"><v>-0.21</v></c><c r="DL46" s="38" t="n"><v>7.64</v></c><c r="DM46" s="38" t="n"><v>7.65</v></c><c r="DN46" s="38" t="n"><v>7.67</v></c><c r="DO46" s="38" t="n"><v>7.79</v></c><c r="DP46" s="38" t="n"><v>8.17</v></c><c r="DQ46" s="38" t="n"><v>8.67</v></c><c r="DR46" s="38" t="n"><v>0</v></c><c r="DS46" s="38" t="n"><v>1.3</v></c><c r="DT46" s="38" t="n"><v>6.25</v></c><c r="DU46" s="38" t="n"><v>6.24</v></c><c r="DV46" s="38" t="n"><v>6.41</v></c><c r="DW46" s="38" t="n"><v>6.82</v></c><c r="DX46" s="38" t="n"><v>7.29</v></c><c r="DY46" s="38" t="n"><v>7.46</v></c><c r="DZ46" s="38" t="n"><v>0</v></c><c r="EA46" s="58" t="n"><v>1.3</v></c><c r="EB46" s="59" t="n"><v>43.3</v></c><c r="EC46" s="59" t="n"><v>44.8</v></c><c r="ED46" s="59" t="n"><v>44</v></c><c r="EE46" s="59" t="n"><v>165.4</v></c><c r="EF46" s="59" t="n"><v>1.5</v></c><c r="EG46" s="59" t="n"><v>-6.2</v></c><c r="EH46" s="59" t="n"><v>-6.6</v></c><c r="EI46" s="59" t="n"><v>-6.4</v></c><c r="EJ46" s="59" t="n"><v>152.6</v></c><c r="EK46" s="59" t="n"><v>0.3</v></c><c r="EL46" s="59" t="n"><v>4.6</v></c><c r="EM46" s="59" t="n"><v>13.5</v></c><c r="EN46" s="59" t="n"><v>28.6</v></c><c r="EO46" s="59" t="n"><v>66.6</v></c><c r="EP46" s="60" t="n"><v>13</v></c><c r="GM46" s="52" t="n"><v>7.71</v></c><c r="GN46" s="38" t="n"><v>7.55</v></c><c r="GO46" s="38" t="n"><v>157.6</v></c><c r="GP46" s="38" t="n"><v>-0.9</v></c><c r="GQ46" s="38" t="n"><v>0.66</v></c><c r="GR46" s="38" t="n"><v>0.67</v></c><c r="GS46" s="38" t="n"><v>-0.61</v></c><c r="GT46" s="38" t="n"><v>-0.04</v></c><c r="GU46" s="38" t="n"><v>567</v></c><c r="GV46" s="38" t="n"><v>568</v></c><c r="GW46" s="38" t="n"><v>688</v></c><c r="GX46" s="38" t="n"><v>693</v></c><c r="GY46" s="38" t="n"><v>661</v></c><c r="GZ46" s="38" t="n"><v>675</v></c><c r="HA46" s="38" t="n"><v>564</v></c><c r="HB46" s="38" t="n"><v>0.32</v></c><c r="HC46" s="38" t="n"><v>-0.32</v></c><c r="HD46" s="38" t="n"><v>7.63</v></c><c r="HE46" s="38" t="n"><v>7.62</v></c><c r="HF46" s="38" t="n"><v>7.73</v></c><c r="HG46" s="38" t="n"><v>7.98</v></c><c r="HH46" s="38" t="n"><v>8.36</v></c><c r="HI46" s="38" t="n"><v>8.75</v></c><c r="HJ46" s="38" t="n"><v>0</v></c><c r="HK46" s="38" t="n"><v>1.6</v></c><c r="HL46" s="38" t="n"><v>6.02</v></c><c r="HM46" s="38" t="n"><v>5.97</v></c><c r="HN46" s="38" t="n"><v>6.11</v></c><c r="HO46" s="38" t="n"><v>6.58</v></c><c r="HP46" s="38" t="n"><v>7.01</v></c><c r="HQ46" s="38" t="n"><v>0</v></c><c r="HR46" s="38" t="n"><v>0</v></c><c r="HS46" s="51" t="n"><v>1.6</v></c><c r="HT46" s="59" t="n"><v>43.8</v></c><c r="HU46" s="59" t="n"><v>44.7</v></c><c r="HV46" s="59" t="n"><v>44.2</v></c><c r="HW46" s="59" t="n"><v>157.6</v></c><c r="HX46" s="59" t="n"><v>0.9</v></c><c r="HY46" s="59" t="n"><v>-6.5</v></c><c r="HZ46" s="59" t="n"><v>-6.8</v></c><c r="IA46" s="59" t="n"><v>-6.6</v></c><c r="IB46" s="59" t="n"><v>156</v></c><c r="IC46" s="59" t="n"><v>0.4</v></c><c r="ID46" s="59" t="n"><v>4.1</v></c><c r="IE46" s="59" t="n"><v>12.2</v></c><c r="IF46" s="59" t="n"><v>26.7</v></c><c r="IG46" s="59" t="n"><v>66.4</v></c><c r="IH46" s="61" t="n"><v>24</v></c><c r="II46" s="52" t="n"><f aca="false">IF(ISNUMBER(GM46),GM46,IF(ISNUMBER(EQ46),EQ46,&quot;&quot;))</f><v>7.71</v></c><c r="IJ46" s="38" t="n"><f aca="false">IF(ISNUMBER(GN46),GN46,IF(ISNUMBER(ER46),ER46,&quot;&quot;))</f><v>7.55</v></c><c r="IK46" s="38" t="n"><f aca="false">IF(ISNUMBER(GO46),GO46,IF(ISNUMBER(ES46),ES46,&quot;&quot;))</f><v>157.6</v></c><c r="IL46" s="38" t="n"><f aca="false">IF(ISNUMBER(GP46),GP46,IF(ISNUMBER(ET46),ET46,&quot;&quot;))</f><v>-0.9</v></c><c r="IM46" s="38" t="n"><f aca="false">IF(ISNUMBER(GQ46),GQ46,IF(ISNUMBER(EU46),EU46,&quot;&quot;))</f><v>0.66</v></c><c r="IN46" s="38" t="n"><f aca="false">IF(ISNUMBER(GR46),GR46,IF(ISNUMBER(EV46),EV46,&quot;&quot;))</f><v>0.67</v></c><c r="IO46" s="38" t="n"><f aca="false">IF(ISNUMBER(GS46),GS46,IF(ISNUMBER(EW46),EW46,&quot;&quot;))</f><v>-0.61</v></c><c r="IP46" s="38" t="n"><f aca="false">IF(ISNUMBER(GT46),GT46,IF(ISNUMBER(EX46),EX46,&quot;&quot;))</f><v>-0.04</v></c><c r="IQ46" s="38" t="n"><f aca="false">IF(ISNUMBER(GU46),GU46,IF(ISNUMBER(EY46),EY46,&quot;&quot;))</f><v>567</v></c><c r="IR46" s="38" t="n"><f aca="false">IF(ISNUMBER(GV46),GV46,IF(ISNUMBER(EZ46),EZ46,&quot;&quot;))</f><v>568</v></c><c r="IS46" s="38" t="n"><f aca="false">IF(ISNUMBER(GW46),GW46,IF(ISNUMBER(FA46),FA46,&quot;&quot;))</f><v>688</v></c><c r="IT46" s="38" t="n"><f aca="false">IF(ISNUMBER(GX46),GX46,IF(ISNUMBER(FB46),FB46,&quot;&quot;))</f><v>693</v></c><c r="IU46" s="38" t="n"><f aca="false">IF(ISNUMBER(GY46),GY46,IF(ISNUMBER(FC46),FC46,&quot;&quot;))</f><v>661</v></c><c r="IV46" s="38" t="n"><f aca="false">IF(ISNUMBER(GZ46),GZ46,IF(ISNUMBER(FD46),FD46,&quot;&quot;))</f><v>675</v></c><c r="IW46" s="38" t="n"><f aca="false">IF(ISNUMBER(HA46),HA46,IF(ISNUMBER(FE46),FE46,&quot;&quot;))</f><v>564</v></c><c r="IX46" s="38" t="n"><f aca="false">IF(ISNUMBER(HB46),HB46,IF(ISNUMBER(FF46),FF46,&quot;&quot;))</f><v>0.32</v></c><c r="IY46" s="38" t="n"><f aca="false">IF(ISNUMBER(HC46),HC46,IF(ISNUMBER(FG46),FG46,&quot;&quot;))</f><v>-0.32</v></c><c r="IZ46" s="38" t="n"><f aca="false">IF(ISNUMBER(HD46),HD46,IF(ISNUMBER(FH46),FH46,&quot;&quot;))</f><v>7.63</v></c><c r="JA46" s="38" t="n"><f aca="false">IF(ISNUMBER(HE46),HE46,IF(ISNUMBER(FI46),FI46,&quot;&quot;))</f><v>7.62</v></c><c r="JB46" s="38" t="n"><f aca="false">IF(ISNUMBER(HF46),HF46,IF(ISNUMBER(FJ46),FJ46,&quot;&quot;))</f><v>7.73</v></c><c r="JC46" s="38" t="n"><f aca="false">IF(ISNUMBER(HG46),HG46,IF(ISNUMBER(FK46),FK46,&quot;&quot;))</f><v>7.98</v></c><c r="JD46" s="38" t="n"><f aca="false">IF(ISNUMBER(HH46),HH46,IF(ISNUMBER(FL46),FL46,&quot;&quot;))</f><v>8.36</v></c><c r="JE46" s="38" t="n"><f aca="false">IF(ISNUMBER(HI46),HI46,IF(ISNUMBER(FM46),FM46,&quot;&quot;))</f><v>8.75</v></c><c r="JF46" s="38" t="n"><f aca="false">IF(ISNUMBER(HJ46),HJ46,IF(ISNUMBER(FN46),FN46,&quot;&quot;))</f><v>0</v></c><c r="JG46" s="38" t="n"><f aca="false">IF(ISNUMBER(HK46),HK46,IF(ISNUMBER(FO46),FO46,&quot;&quot;))</f><v>1.6</v></c><c r="JH46" s="38" t="n"><f aca="false">IF(ISNUMBER(HL46),HL46,IF(ISNUMBER(FP46),FP46,&quot;&quot;))</f><v>6.02</v></c><c r="JI46" s="38" t="n"><f aca="false">IF(ISNUMBER(HM46),HM46,IF(ISNUMBER(FQ46),FQ46,&quot;&quot;))</f><v>5.97</v></c><c r="JJ46" s="38" t="n"><f aca="false">IF(ISNUMBER(HN46),HN46,IF(ISNUMBER(FR46),FR46,&quot;&quot;))</f><v>6.11</v></c><c r="JK46" s="38" t="n"><f aca="false">IF(ISNUMBER(HO46),HO46,IF(ISNUMBER(FS46),FS46,&quot;&quot;))</f><v>6.58</v></c><c r="JL46" s="38" t="n"><f aca="false">IF(ISNUMBER(HP46),HP46,IF(ISNUMBER(FT46),FT46,&quot;&quot;))</f><v>7.01</v></c><c r="JM46" s="38" t="n"><f aca="false">IF(ISNUMBER(HQ46),HQ46,IF(ISNUMBER(FU46),FU46,&quot;&quot;))</f><v>0</v></c><c r="JN46" s="51" t="n"><f aca="false">IF(ISNUMBER(HR46),HR46,IF(ISNUMBER(FV46),FV46,&quot;&quot;))</f><v>0</v></c><c r="JO46" s="59" t="n"><f aca="false">IF(ISNUMBER(HS46),HS46,IF(ISNUMBER(FW46),FW46,&quot;&quot;))</f><v>1.6</v></c><c r="JP46" s="59" t="n"><f aca="false">IF(ISNUMBER(HT46),HT46,IF(ISNUMBER(FX46),FX46,&quot;&quot;))</f><v>43.8</v></c><c r="JQ46" s="59" t="n"><f aca="false">IF(ISNUMBER(HU46),HU46,IF(ISNUMBER(FY46),FY46,&quot;&quot;))</f><v>44.7</v></c><c r="JR46" s="59" t="n"><f aca="false">IF(ISNUMBER(HV46),HV46,IF(ISNUMBER(FZ46),FZ46,&quot;&quot;))</f><v>44.2</v></c><c r="JS46" s="59" t="n"><f aca="false">IF(ISNUMBER(HW46),HW46,IF(ISNUMBER(GA46),GA46,&quot;&quot;))</f><v>157.6</v></c><c r="JT46" s="59" t="n"><f aca="false">IF(ISNUMBER(HX46),HX46,IF(ISNUMBER(GB46),GB46,&quot;&quot;))</f><v>0.9</v></c><c r="JU46" s="59" t="n"><f aca="false">IF(ISNUMBER(HY46),HY46,IF(ISNUMBER(GC46),GC46,&quot;&quot;))</f><v>-6.5</v></c><c r="JV46" s="59" t="n"><f aca="false">IF(ISNUMBER(HZ46),HZ46,IF(ISNUMBER(GD46),GD46,&quot;&quot;))</f><v>-6.8</v></c><c r="JW46" s="59" t="n"><f aca="false">IF(ISNUMBER(IA46),IA46,IF(ISNUMBER(GE46),GE46,&quot;&quot;))</f><v>-6.6</v></c><c r="JX46" s="59" t="n"><f aca="false">IF(ISNUMBER(IB46),IB46,IF(ISNUMBER(GF46),GF46,&quot;&quot;))</f><v>156</v></c><c r="JY46" s="59" t="n"><f aca="false">IF(ISNUMBER(IC46),IC46,IF(ISNUMBER(GG46),GG46,&quot;&quot;))</f><v>0.4</v></c><c r="JZ46" s="59" t="n"><f aca="false">IF(ISNUMBER(ID46),ID46,IF(ISNUMBER(GH46),GH46,&quot;&quot;))</f><v>4.1</v></c><c r="KA46" s="59" t="n"><f aca="false">IF(ISNUMBER(IE46),IE46,IF(ISNUMBER(GI46),GI46,&quot;&quot;))</f><v>12.2</v></c><c r="KB46" s="59" t="n"><f aca="false">IF(ISNUMBER(IF46),IF46,IF(ISNUMBER(GJ46),GJ46,&quot;&quot;))</f><v>26.7</v></c><c r="KC46" s="59" t="n"><f aca="false">IF(ISNUMBER(IG46),IG46,IF(ISNUMBER(GK46),GK46,&quot;&quot;))</f><v>66.4</v></c><c r="KD46" s="61" t="n"><f aca="false">IF(ISNUMBER(IH46),IH46,IF(ISNUMBER(GL46),GL46,&quot;&quot;))</f><v>24</v></c><c r="KE46" s="52" t="n"><f aca="false">IF(AND(ISNUMBER(II46),ISNUMBER(CU46)),II46-CU46,&quot;&quot;)</f><v>-0.0899999999999999</v></c><c r="KF46" s="38" t="n"><f aca="false">IF(AND(ISNUMBER(IJ46),ISNUMBER(CV46)),IJ46-CV46,&quot;&quot;)</f><v>0.00999999999999979</v></c><c r="KG46" s="38" t="n"><f aca="false">IF(AND(ISNUMBER(IK46),ISNUMBER(CW46)),IK46-CW46,&quot;&quot;)</f><v>-7.80000000000001</v></c><c r="KH46" s="38" t="n"><f aca="false">IF(AND(ISNUMBER(IL46),ISNUMBER(CX46)),IL46-CX46,&quot;&quot;)</f><v>0.6</v></c><c r="KI46" s="38" t="n"><f aca="false">IF(AND(ISNUMBER(IM46),ISNUMBER(CY46)),IM46-CY46,&quot;&quot;)</f><v>0.43</v></c><c r="KJ46" s="38" t="n"><f aca="false">IF(AND(ISNUMBER(IN46),ISNUMBER(CZ46)),IN46-CZ46,&quot;&quot;)</f><v>0.18</v></c><c r="KK46" s="38" t="n"><f aca="false">IF(AND(ISNUMBER(IO46),ISNUMBER(DA46)),IO46-DA46,&quot;&quot;)</f><v>-3.42</v></c><c r="KL46" s="38" t="n"><f aca="false">IF(AND(ISNUMBER(IP46),ISNUMBER(DB46)),IP46-DB46,&quot;&quot;)</f><v>-3.49</v></c><c r="KM46" s="38" t="n"><f aca="false">IF(AND(ISNUMBER(IQ46),ISNUMBER(DC46)),IQ46-DC46,&quot;&quot;)</f><v>-75</v></c><c r="KN46" s="38" t="n"><f aca="false">IF(AND(ISNUMBER(IR46),ISNUMBER(DD46)),IR46-DD46,&quot;&quot;)</f><v>-80</v></c><c r="KO46" s="38" t="n"><f aca="false">IF(AND(ISNUMBER(IS46),ISNUMBER(DE46)),IS46-DE46,&quot;&quot;)</f><v>-21</v></c><c r="KP46" s="38" t="n"><f aca="false">IF(AND(ISNUMBER(IT46),ISNUMBER(DF46)),IT46-DF46,&quot;&quot;)</f><v>-56</v></c><c r="KQ46" s="38" t="n"><f aca="false">IF(AND(ISNUMBER(IU46),ISNUMBER(DG46)),IU46-DG46,&quot;&quot;)</f><v>-87</v></c><c r="KR46" s="38" t="n"><f aca="false">IF(AND(ISNUMBER(IV46),ISNUMBER(DH46)),IV46-DH46,&quot;&quot;)</f><v>-10</v></c><c r="KS46" s="38" t="n"><f aca="false">IF(AND(ISNUMBER(IW46),ISNUMBER(DI46)),IW46-DI46,&quot;&quot;)</f><v>-76</v></c><c r="KT46" s="38" t="n"><f aca="false">IF(AND(ISNUMBER(IX46),ISNUMBER(DJ46)),IX46-DJ46,&quot;&quot;)</f><v>-0.04</v></c><c r="KU46" s="38" t="n"><f aca="false">IF(AND(ISNUMBER(IY46),ISNUMBER(DK46)),IY46-DK46,&quot;&quot;)</f><v>-0.11</v></c><c r="KV46" s="38" t="n"><f aca="false">IF(AND(ISNUMBER(IZ46),ISNUMBER(DL46)),IZ46-DL46,&quot;&quot;)</f><v>-0.00999999999999979</v></c><c r="KW46" s="38" t="n"><f aca="false">IF(AND(ISNUMBER(JA46),ISNUMBER(DM46)),JA46-DM46,&quot;&quot;)</f><v>-0.0300000000000002</v></c><c r="KX46" s="38" t="n"><f aca="false">IF(AND(ISNUMBER(JB46),ISNUMBER(DN46)),JB46-DN46,&quot;&quot;)</f><v>0.0600000000000005</v></c><c r="KY46" s="38" t="n"><f aca="false">IF(AND(ISNUMBER(JC46),ISNUMBER(DO46)),JC46-DO46,&quot;&quot;)</f><v>0.19</v></c><c r="KZ46" s="38" t="n"><f aca="false">IF(AND(ISNUMBER(JD46),ISNUMBER(DP46)),JD46-DP46,&quot;&quot;)</f><v>0.19</v></c><c r="LA46" s="38" t="n"><f aca="false">IF(AND(ISNUMBER(JE46),ISNUMBER(DQ46)),JE46-DQ46,&quot;&quot;)</f><v>0.0800000000000001</v></c><c r="LB46" s="38" t="n"><f aca="false">IF(AND(ISNUMBER(JF46),ISNUMBER(DR46)),JF46-DR46,&quot;&quot;)</f><v>0</v></c><c r="LC46" s="38" t="n"><f aca="false">IF(AND(ISNUMBER(JG46),ISNUMBER(DS46)),JG46-DS46,&quot;&quot;)</f><v>0.3</v></c><c r="LD46" s="38" t="n"><f aca="false">IF(AND(ISNUMBER(JH46),ISNUMBER(DT46)),JH46-DT46,&quot;&quot;)</f><v>-0.23</v></c><c r="LE46" s="38" t="n"><f aca="false">IF(AND(ISNUMBER(JI46),ISNUMBER(DU46)),JI46-DU46,&quot;&quot;)</f><v>-0.27</v></c><c r="LF46" s="38" t="n"><f aca="false">IF(AND(ISNUMBER(JJ46),ISNUMBER(DV46)),JJ46-DV46,&quot;&quot;)</f><v>-0.3</v></c><c r="LG46" s="38" t="n"><f aca="false">IF(AND(ISNUMBER(JK46),ISNUMBER(DW46)),JK46-DW46,&quot;&quot;)</f><v>-0.24</v></c><c r="LH46" s="38" t="n"><f aca="false">IF(AND(ISNUMBER(JL46),ISNUMBER(DX46)),JL46-DX46,&quot;&quot;)</f><v>-0.28</v></c><c r="LI46" s="38" t="n"><f aca="false">IF(AND(ISNUMBER(JM46),ISNUMBER(DY46)),JM46-DY46,&quot;&quot;)</f><v>-7.46</v></c><c r="LJ46" s="38" t="n"><f aca="false">IF(AND(ISNUMBER(JN46),ISNUMBER(DZ46)),JN46-DZ46,&quot;&quot;)</f><v>0</v></c><c r="LK46" s="38" t="n"><f aca="false">IF(AND(ISNUMBER(JO46),ISNUMBER(EA46)),JO46-EA46,&quot;&quot;)</f><v>0.3</v></c><c r="LL46" s="38" t="n"><f aca="false">IF(AND(ISNUMBER(JP46),ISNUMBER(EB46)),JP46-EB46,&quot;&quot;)</f><v>0.5</v></c><c r="LM46" s="38" t="n"><f aca="false">IF(AND(ISNUMBER(JQ46),ISNUMBER(EC46)),JQ46-EC46,&quot;&quot;)</f><v>-0.0999999999999943</v></c><c r="LN46" s="38" t="n"><f aca="false">IF(AND(ISNUMBER(JR46),ISNUMBER(ED46)),JR46-ED46,&quot;&quot;)</f><v>0.200000000000003</v></c><c r="LO46" s="38" t="n"><f aca="false">IF(AND(ISNUMBER(JS46),ISNUMBER(EE46)),JS46-EE46,&quot;&quot;)</f><v>-7.80000000000001</v></c><c r="LP46" s="38" t="n"><f aca="false">IF(AND(ISNUMBER(JT46),ISNUMBER(EF46)),JT46-EF46,&quot;&quot;)</f><v>-0.6</v></c><c r="LQ46" s="38" t="n"><f aca="false">IF(AND(ISNUMBER(JU46),ISNUMBER(EG46)),JU46-EG46,&quot;&quot;)</f><v>-0.3</v></c><c r="LR46" s="38" t="n"><f aca="false">IF(AND(ISNUMBER(JV46),ISNUMBER(EH46)),JV46-EH46,&quot;&quot;)</f><v>-0.2</v></c><c r="LS46" s="38" t="n"><f aca="false">IF(AND(ISNUMBER(JW46),ISNUMBER(EI46)),JW46-EI46,&quot;&quot;)</f><v>-0.199999999999999</v></c><c r="LT46" s="38" t="n"><f aca="false">IF(AND(ISNUMBER(JX46),ISNUMBER(EJ46)),JX46-EJ46,&quot;&quot;)</f><v>3.40000000000001</v></c><c r="LU46" s="38" t="n"><f aca="false">IF(AND(ISNUMBER(JY46),ISNUMBER(EK46)),JY46-EK46,&quot;&quot;)</f><v>0.1</v></c><c r="LV46" s="38" t="n"><f aca="false">IF(AND(ISNUMBER(JZ46),ISNUMBER(EL46)),JZ46-EL46,&quot;&quot;)</f><v>-0.5</v></c><c r="LW46" s="38" t="n"><f aca="false">IF(AND(ISNUMBER(KA46),ISNUMBER(EM46)),KA46-EM46,&quot;&quot;)</f><v>-1.3</v></c><c r="LX46" s="38" t="n"><f aca="false">IF(AND(ISNUMBER(KB46),ISNUMBER(EN46)),KB46-EN46,&quot;&quot;)</f><v>-1.9</v></c><c r="LY46" s="38" t="n"><f aca="false">IF(AND(ISNUMBER(KC46),ISNUMBER(EO46)),KC46-EO46,&quot;&quot;)</f><v>-0.199999999999989</v></c><c r="LZ46" s="38" t="n"><f aca="false">IF(AND(ISNUMBER(KD46),ISNUMBER(EP46)),KD46-EP46,&quot;&quot;)</f><v>11</v></c><c r="MA46" s="38" t="str"><f aca="false">IF(AND(ISNUMBER(HT46),ISNUMBER(FX46)),HT46-FX46,&quot;&quot;)</f><v></v></c><c r="MB46" s="38" t="str"><f aca="false">IF(AND(ISNUMBER(HU46),ISNUMBER(FY46)),HU46-FY46,&quot;&quot;)</f><v></v></c><c r="MC46" s="38" t="str"><f aca="false">IF(AND(ISNUMBER(HY46),ISNUMBER(GC46)),HY46-GC46,&quot;&quot;)</f><v></v></c><c r="MD46" s="38" t="n"><f aca="false">HZ46-GD46</f><v>-6.8</v></c></row><row collapsed="false" customFormat="false" customHeight="true" hidden="false" ht="26.25" outlineLevel="0" r="47"><c r="A47" s="35" t="n"><v>41283</v></c><c r="B47" s="36" t="s"><v>421</v></c><c r="C47" s="36" t="s"><v>422</v></c><c r="D47" s="37" t="s"><v>339</v></c><c r="E47" s="38" t="n"><v>54</v></c><c r="F47" s="39" t="n"><v>21448</v></c><c r="G47" s="38" t="s"><v>340</v></c><c r="H47" s="38" t="s"><v>358</v></c><c r="I47" s="38" t="n"><v>1835985</v></c><c r="J47" s="36"/><c r="K47" s="95"/><c r="L47" s="96"/><c r="M47" s="96"/><c r="N47" s="96"/><c r="O47" s="96"/><c r="P47" s="38" t="n"><v>-0.5</v></c><c r="Q47" s="38" t="n"><v>-0.47</v></c><c r="R47" s="66" t="s"><v>334</v></c><c r="S47" s="44" t="n"><v>41253</v></c><c r="T47" s="45" t="n"><v>-3.5</v></c><c r="U47" s="45" t="n"><v>3.25</v></c><c r="V47" s="38" t="n"><v>175</v></c><c r="W47" s="38" t="n"><v>50</v></c><c r="X47" s="38" t="n"><v>14</v></c><c r="Y47" s="38" t="n"><v>656</v></c><c r="Z47" s="38" t="n"><v>24.97</v></c><c r="AA47" s="38" t="n"><v>12</v></c><c r="AB47" s="38" t="n"><v>4.72</v></c><c r="AC47" s="38" t="n"><v>4.07</v></c><c r="AD47" s="38" t="n"><v>41.67</v></c><c r="AE47" s="38" t="n"><v>86</v></c><c r="AF47" s="38" t="n"><v>44.06</v></c><c r="AG47" s="38" t="n"><v>176</v></c><c r="AH47" s="38" t="n"><v>0</v></c><c r="AI47" s="38" t="n"><f aca="false">IF(AND(ISNUMBER(SK),SK&gt;0),1,0)</f><v>0</v></c><c r="AK47" s="39" t="n"><v>41485</v></c><c r="AM47" s="45" t="n"><v>-1.25</v></c><c r="AN47" s="45" t="n"><v>2.5</v></c><c r="AO47" s="38" t="n"><v>15</v></c><c r="AP47" s="38" t="n"><v>20</v></c><c r="AQ47" s="38" t="n"><v>16</v></c><c r="AR47" s="38" t="n"><v>537</v></c><c r="AS47" s="38" t="n"><v>2392</v></c><c r="AZ47" s="38" t="n"><f aca="false">IF(ISNUMBER(AM47),AM47+0.5*AN47,&quot;&quot;)</f><v>0</v></c><c r="BA47" s="38" t="n"><f aca="false">IF(ISNUMBER(AZ47),IF(ISNUMBER(Q47),AZ47-Q47,&quot;MISSING&quot;),&quot;&quot;)</f><v>0.47</v></c><c r="BB47" s="38" t="n"><f aca="false">IF(AND(ISNUMBER(AR47),ISNUMBER(Y47)),AR47-Y47,IF(ISNUMBER(AR47),&quot;MISSING&quot;,&quot;&quot;))</f><v>-119</v></c><c r="BC47" s="39" t="n"><v>41674</v></c><c r="BE47" s="45" t="n"><v>-1</v></c><c r="BF47" s="45" t="n"><v>2.5</v></c><c r="BG47" s="38" t="n"><v>15</v></c><c r="BH47" s="38" t="n"><v>25</v></c><c r="BI47" s="38" t="n"><v>15</v></c><c r="BJ47" s="38" t="n"><v>552</v></c><c r="BK47" s="38" t="n"><v>2000</v></c><c r="BR47" s="38" t="n"><f aca="false">IF(ISNUMBER(BE47),BE47+0.5*BF47,&quot;&quot;)</f><v>0.25</v></c><c r="BS47" s="38" t="n"><f aca="false">IF(ISNUMBER(BR47),IF(ISNUMBER($Q47),BR47-$Q47,&quot;MISSING&quot;),&quot;&quot;)</f><v>0.72</v></c><c r="BT47" s="38" t="n"><f aca="false">IF(AND(ISNUMBER(BJ47),ISNUMBER($Y47)),BJ47-$Y47,IF(ISNUMBER(BJ47),&quot;MISSING&quot;,&quot;&quot;))</f><v>-104</v></c><c r="BU47" s="38" t="n"><f aca="false">IF(AND(ISBLANK($AM47),ISBLANK($BE47)),0,1)</f><v>1</v></c><c r="BV47" s="38" t="n"><f aca="false">IF(AND(ISNUMBER($AM47),ISNUMBER($BE47)),1,0)</f><v>1</v></c><c r="BW47" s="38" t="n"><f aca="false">IF(BV47,SE_PREOP,&quot;&quot;)</f><v>-1.875</v></c><c r="BX47" s="38" t="n"><f aca="false">IF(FU_6_AND_12,SE_6,&quot;&quot;)</f><v>0</v></c><c r="BY47" s="38" t="n"><f aca="false">IF(FU_6_AND_12,SE_12,&quot;&quot;)</f><v>0.25</v></c><c r="BZ47" s="49" t="n"><f aca="false">IF(AND(ISNUMBER(BC47),ISNUMBER(BE47)),BC47-A47,IF(ISNUMBER(AK47),AK47-A47,0))</f><v>391</v></c><c r="CA47" s="50" t="n"><f aca="false">IF(BZ47&gt;0,BZ47/30,&quot;&quot;)</f><v>13.0333333333333</v></c><c r="CB47" s="38" t="n"><f aca="false">IF(AND(ISNUMBER(AZ47),ISNUMBER(BR47)),(BR47-AZ47),&quot;&quot;)</f><v>0.25</v></c><c r="CC47" s="38" t="str"><f aca="false">IF(AND(ISNUMBER(AX47), ISNUMBER(AD47)), AVERAGE(AX47,AV47)-AVERAGE(AD47,AF47),&quot;&quot;)</f><v></v></c><c r="CD47" s="38" t="str"><f aca="false">IF(AND(ISNUMBER(BN47), ISNUMBER(AD47)), AVERAGE(BN47,BP47)-AVERAGE(AD47,AF47),&quot;&quot;)</f><v></v></c><c r="CE47" s="38" t="str"><f aca="false">IF(ISNUMBER(CD47),CD47,IF(ISNUMBER(CC47),CC47,&quot;&quot;))</f><v></v></c><c r="CF47" s="38" t="n"><f aca="false">IF(AND(ISNUMBER(SPH_PREOP),ISNUMBER(SE_LAST_)),SPH_PREOP+CYL_PREOP/2,&quot;&quot;)</f><v>-1.875</v></c><c r="CG47" s="38" t="n"><f aca="false">IF(ISNUMBER(SE_12),SE_12,IF(ISNUMBER(SE_6),SE_6,&quot;&quot;))</f><v>0.25</v></c><c r="CH47" s="51" t="n"><f aca="false">IF(AND(ISNUMBER(SE_LAST_),ISNUMBER(REF_TARGET)),SE_LAST_-REF_TARGET,&quot;&quot;)</f><v>0.72</v></c><c r="CI47" s="52" t="n"><f aca="false">IF(ISNUMBER(Y47),IF(ISNUMBER(BJ47),BJ47-Y47,IF(ISNUMBER(AR47),AR47-Y47,&quot;&quot;)),&quot;&quot;)</f><v>-104</v></c><c r="CJ47" s="38" t="str"><f aca="false">IF(ISNUMBER(Z47),IF(ISNUMBER(AT47),AT47-Z47,IF(ISNUMBER(BL47),BL47-Z47,&quot;&quot;)),&quot;&quot;)</f><v></v></c><c r="CK47" s="53" t="n"><f aca="false">IF(ISNUMBER(LAST_SE_ERROR),REF_TARGET,&quot;&quot;)</f><v>-0.47</v></c><c r="CL47" s="53" t="n"><f aca="false">IF(AND(OR(ISNUMBER(BH47),ISNUMBER(AP47)),ISNUMBER(W47)),-LOG(20/W47)--LOG(20/IF(ISNUMBER(BH47),BH47,AP47)),&quot;&quot;)</f><v>0.301029995663981</v></c><c r="CM47" s="54" t="n"><f aca="false">IF(ISNUMBER(BF47),BF47,IF(ISNUMBER(AN47),AN47,&quot;&quot;))</f><v>2.5</v></c><c r="CN47" s="54" t="n"><f aca="false">IF(AND(ISNUMBER(CM47),ISNUMBER(U47)),CM47-U47,&quot;&quot;)</f><v>-0.75</v></c><c r="CO47" s="55" t="n"><f aca="false">IF(ISNUMBER(BCVA_12),BCVA_12,IF(ISNUMBER(BCVA_6),BCVA_6,&quot;&quot;))</f><v>25</v></c><c r="CP47" s="55" t="n"><f aca="false">IF(ISNUMBER(CO47),PREOP_BCVA,&quot;&quot;)</f><v>50</v></c><c r="CQ47" s="56" t="n"><f aca="false">IF(AND(REF_TARGET&lt;=0,REF_TARGET&gt;-1),IF(ISNUMBER(UDVA_12),UDVA_12,IF(ISNUMBER(UDVA_6),UDVA_6,&quot;&quot;)),&quot;&quot;)</f><v>0</v></c><c r="CR47" s="53" t="n"><f aca="false">IF(ISNUMBER(PREOP_PENTACAM_RV),IF(ISNUMBER(SPH_6),IF(ISNUMBER($EQ47),0,1),&quot;&quot;),&quot;&quot;)</f><v>1</v></c><c r="CS47" s="53" t="n"><f aca="false">IF(ISNUMBER(PREOP_PENTACAM_RV),IF(ISNUMBER(SPH_12),IF(ISNUMBER($GM47),0,1),&quot;&quot;),&quot;&quot;)</f><v>1</v></c><c r="CT47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47" s="0" t="n"><v>7.68</v></c><c r="CV47" s="38" t="n"><v>7.98</v></c><c r="CW47" s="38" t="n"><v>98.1</v></c><c r="CX47" s="38" t="n"><v>1.6</v></c><c r="CY47" s="38" t="n"><v>0.06</v></c><c r="CZ47" s="38" t="n"><v>0.43</v></c><c r="DA47" s="38" t="n"><v>3.24</v></c><c r="DB47" s="38" t="n"><v>3.88</v></c><c r="DC47" s="38" t="n"><v>644</v></c><c r="DD47" s="38" t="n"><v>645</v></c><c r="DE47" s="38" t="n"><v>721</v></c><c r="DF47" s="38" t="n"><v>647</v></c><c r="DG47" s="38" t="n"><v>685</v></c><c r="DH47" s="38" t="n"><v>689</v></c><c r="DI47" s="38" t="n"><v>635</v></c><c r="DJ47" s="38" t="n"><v>0.94</v></c><c r="DK47" s="38" t="n"><v>-0.43</v></c><c r="DL47" s="38" t="n"><v>7.83</v></c><c r="DM47" s="38" t="n"><v>7.8</v></c><c r="DN47" s="38" t="n"><v>7.79</v></c><c r="DO47" s="38" t="n"><v>7.91</v></c><c r="DP47" s="38" t="n"><v>8.26</v></c><c r="DQ47" s="38" t="n"><v>8.48</v></c><c r="DR47" s="38" t="n"><v>0</v></c><c r="DS47" s="38" t="n"><v>0.8</v></c><c r="DT47" s="38" t="n"><v>6.92</v></c><c r="DU47" s="38" t="n"><v>6.71</v></c><c r="DV47" s="38" t="n"><v>6.52</v></c><c r="DW47" s="38" t="n"><v>6.54</v></c><c r="DX47" s="38" t="n"><v>6.84</v></c><c r="DY47" s="38" t="n"><v>7.16</v></c><c r="DZ47" s="38" t="n"><v>0</v></c><c r="EA47" s="58" t="n"><v>0.8</v></c><c r="EB47" s="97" t="n"><v>42.3</v></c><c r="EC47" s="97" t="n"><v>43.9</v></c><c r="ED47" s="59" t="n"><v>43.1</v></c><c r="EE47" s="59" t="n"><v>98.1</v></c><c r="EF47" s="59" t="n"><v>1.6</v></c><c r="EG47" s="59" t="n"><v>-5.6</v></c><c r="EH47" s="59" t="n"><v>-6.1</v></c><c r="EI47" s="59" t="n"><v>-5.9</v></c><c r="EJ47" s="59" t="n"><v>106.9</v></c><c r="EK47" s="59" t="n"><v>0.5</v></c><c r="EL47" s="59" t="n"><v>4.6</v></c><c r="EM47" s="59" t="n"><v>13.2</v></c><c r="EN47" s="59" t="n"><v>27.6</v></c><c r="EO47" s="59" t="n"><v>66.3</v></c><c r="EP47" s="60" t="n"><v>15</v></c><c r="II47" s="52" t="str"><f aca="false">IF(ISNUMBER(GM47),GM47,IF(ISNUMBER(EQ47),EQ47,&quot;&quot;))</f><v></v></c><c r="IJ47" s="38" t="str"><f aca="false">IF(ISNUMBER(GN47),GN47,IF(ISNUMBER(ER47),ER47,&quot;&quot;))</f><v></v></c><c r="IK47" s="38" t="str"><f aca="false">IF(ISNUMBER(GO47),GO47,IF(ISNUMBER(ES47),ES47,&quot;&quot;))</f><v></v></c><c r="IL47" s="38" t="str"><f aca="false">IF(ISNUMBER(GP47),GP47,IF(ISNUMBER(ET47),ET47,&quot;&quot;))</f><v></v></c><c r="IM47" s="38" t="str"><f aca="false">IF(ISNUMBER(GQ47),GQ47,IF(ISNUMBER(EU47),EU47,&quot;&quot;))</f><v></v></c><c r="IN47" s="38" t="str"><f aca="false">IF(ISNUMBER(GR47),GR47,IF(ISNUMBER(EV47),EV47,&quot;&quot;))</f><v></v></c><c r="IO47" s="38" t="str"><f aca="false">IF(ISNUMBER(GS47),GS47,IF(ISNUMBER(EW47),EW47,&quot;&quot;))</f><v></v></c><c r="IP47" s="38" t="str"><f aca="false">IF(ISNUMBER(GT47),GT47,IF(ISNUMBER(EX47),EX47,&quot;&quot;))</f><v></v></c><c r="IQ47" s="38" t="str"><f aca="false">IF(ISNUMBER(GU47),GU47,IF(ISNUMBER(EY47),EY47,&quot;&quot;))</f><v></v></c><c r="IR47" s="38" t="str"><f aca="false">IF(ISNUMBER(GV47),GV47,IF(ISNUMBER(EZ47),EZ47,&quot;&quot;))</f><v></v></c><c r="IS47" s="38" t="str"><f aca="false">IF(ISNUMBER(GW47),GW47,IF(ISNUMBER(FA47),FA47,&quot;&quot;))</f><v></v></c><c r="IT47" s="38" t="str"><f aca="false">IF(ISNUMBER(GX47),GX47,IF(ISNUMBER(FB47),FB47,&quot;&quot;))</f><v></v></c><c r="IU47" s="38" t="str"><f aca="false">IF(ISNUMBER(GY47),GY47,IF(ISNUMBER(FC47),FC47,&quot;&quot;))</f><v></v></c><c r="IV47" s="38" t="str"><f aca="false">IF(ISNUMBER(GZ47),GZ47,IF(ISNUMBER(FD47),FD47,&quot;&quot;))</f><v></v></c><c r="IW47" s="38" t="str"><f aca="false">IF(ISNUMBER(HA47),HA47,IF(ISNUMBER(FE47),FE47,&quot;&quot;))</f><v></v></c><c r="IX47" s="38" t="str"><f aca="false">IF(ISNUMBER(HB47),HB47,IF(ISNUMBER(FF47),FF47,&quot;&quot;))</f><v></v></c><c r="IY47" s="38" t="str"><f aca="false">IF(ISNUMBER(HC47),HC47,IF(ISNUMBER(FG47),FG47,&quot;&quot;))</f><v></v></c><c r="IZ47" s="38" t="str"><f aca="false">IF(ISNUMBER(HD47),HD47,IF(ISNUMBER(FH47),FH47,&quot;&quot;))</f><v></v></c><c r="JA47" s="38" t="str"><f aca="false">IF(ISNUMBER(HE47),HE47,IF(ISNUMBER(FI47),FI47,&quot;&quot;))</f><v></v></c><c r="JB47" s="38" t="str"><f aca="false">IF(ISNUMBER(HF47),HF47,IF(ISNUMBER(FJ47),FJ47,&quot;&quot;))</f><v></v></c><c r="JC47" s="38" t="str"><f aca="false">IF(ISNUMBER(HG47),HG47,IF(ISNUMBER(FK47),FK47,&quot;&quot;))</f><v></v></c><c r="JD47" s="38" t="str"><f aca="false">IF(ISNUMBER(HH47),HH47,IF(ISNUMBER(FL47),FL47,&quot;&quot;))</f><v></v></c><c r="JE47" s="38" t="str"><f aca="false">IF(ISNUMBER(HI47),HI47,IF(ISNUMBER(FM47),FM47,&quot;&quot;))</f><v></v></c><c r="JF47" s="38" t="str"><f aca="false">IF(ISNUMBER(HJ47),HJ47,IF(ISNUMBER(FN47),FN47,&quot;&quot;))</f><v></v></c><c r="JG47" s="38" t="str"><f aca="false">IF(ISNUMBER(HK47),HK47,IF(ISNUMBER(FO47),FO47,&quot;&quot;))</f><v></v></c><c r="JH47" s="38" t="str"><f aca="false">IF(ISNUMBER(HL47),HL47,IF(ISNUMBER(FP47),FP47,&quot;&quot;))</f><v></v></c><c r="JI47" s="38" t="str"><f aca="false">IF(ISNUMBER(HM47),HM47,IF(ISNUMBER(FQ47),FQ47,&quot;&quot;))</f><v></v></c><c r="JJ47" s="38" t="str"><f aca="false">IF(ISNUMBER(HN47),HN47,IF(ISNUMBER(FR47),FR47,&quot;&quot;))</f><v></v></c><c r="JK47" s="38" t="str"><f aca="false">IF(ISNUMBER(HO47),HO47,IF(ISNUMBER(FS47),FS47,&quot;&quot;))</f><v></v></c><c r="JL47" s="38" t="str"><f aca="false">IF(ISNUMBER(HP47),HP47,IF(ISNUMBER(FT47),FT47,&quot;&quot;))</f><v></v></c><c r="JM47" s="38" t="str"><f aca="false">IF(ISNUMBER(HQ47),HQ47,IF(ISNUMBER(FU47),FU47,&quot;&quot;))</f><v></v></c><c r="JN47" s="51" t="str"><f aca="false">IF(ISNUMBER(HR47),HR47,IF(ISNUMBER(FV47),FV47,&quot;&quot;))</f><v></v></c><c r="JO47" s="59" t="str"><f aca="false">IF(ISNUMBER(HS47),HS47,IF(ISNUMBER(FW47),FW47,&quot;&quot;))</f><v></v></c><c r="JP47" s="59" t="str"><f aca="false">IF(ISNUMBER(HT47),HT47,IF(ISNUMBER(FX47),FX47,&quot;&quot;))</f><v></v></c><c r="JQ47" s="59" t="str"><f aca="false">IF(ISNUMBER(HU47),HU47,IF(ISNUMBER(FY47),FY47,&quot;&quot;))</f><v></v></c><c r="JR47" s="59" t="str"><f aca="false">IF(ISNUMBER(HV47),HV47,IF(ISNUMBER(FZ47),FZ47,&quot;&quot;))</f><v></v></c><c r="JS47" s="59" t="str"><f aca="false">IF(ISNUMBER(HW47),HW47,IF(ISNUMBER(GA47),GA47,&quot;&quot;))</f><v></v></c><c r="JT47" s="59" t="str"><f aca="false">IF(ISNUMBER(HX47),HX47,IF(ISNUMBER(GB47),GB47,&quot;&quot;))</f><v></v></c><c r="JU47" s="59" t="str"><f aca="false">IF(ISNUMBER(HY47),HY47,IF(ISNUMBER(GC47),GC47,&quot;&quot;))</f><v></v></c><c r="JV47" s="59" t="str"><f aca="false">IF(ISNUMBER(HZ47),HZ47,IF(ISNUMBER(GD47),GD47,&quot;&quot;))</f><v></v></c><c r="JW47" s="59" t="str"><f aca="false">IF(ISNUMBER(IA47),IA47,IF(ISNUMBER(GE47),GE47,&quot;&quot;))</f><v></v></c><c r="JX47" s="59" t="str"><f aca="false">IF(ISNUMBER(IB47),IB47,IF(ISNUMBER(GF47),GF47,&quot;&quot;))</f><v></v></c><c r="JY47" s="59" t="str"><f aca="false">IF(ISNUMBER(IC47),IC47,IF(ISNUMBER(GG47),GG47,&quot;&quot;))</f><v></v></c><c r="JZ47" s="59" t="str"><f aca="false">IF(ISNUMBER(ID47),ID47,IF(ISNUMBER(GH47),GH47,&quot;&quot;))</f><v></v></c><c r="KA47" s="59" t="str"><f aca="false">IF(ISNUMBER(IE47),IE47,IF(ISNUMBER(GI47),GI47,&quot;&quot;))</f><v></v></c><c r="KB47" s="59" t="str"><f aca="false">IF(ISNUMBER(IF47),IF47,IF(ISNUMBER(GJ47),GJ47,&quot;&quot;))</f><v></v></c><c r="KC47" s="59" t="str"><f aca="false">IF(ISNUMBER(IG47),IG47,IF(ISNUMBER(GK47),GK47,&quot;&quot;))</f><v></v></c><c r="KD47" s="61" t="str"><f aca="false">IF(ISNUMBER(IH47),IH47,IF(ISNUMBER(GL47),GL47,&quot;&quot;))</f><v></v></c><c r="KE47" s="52" t="str"><f aca="false">IF(AND(ISNUMBER(II47),ISNUMBER(CU47)),II47-CU47,&quot;&quot;)</f><v></v></c><c r="KF47" s="38" t="str"><f aca="false">IF(AND(ISNUMBER(IJ47),ISNUMBER(CV47)),IJ47-CV47,&quot;&quot;)</f><v></v></c><c r="KG47" s="38" t="str"><f aca="false">IF(AND(ISNUMBER(IK47),ISNUMBER(CW47)),IK47-CW47,&quot;&quot;)</f><v></v></c><c r="KH47" s="38" t="str"><f aca="false">IF(AND(ISNUMBER(IL47),ISNUMBER(CX47)),IL47-CX47,&quot;&quot;)</f><v></v></c><c r="KI47" s="38" t="str"><f aca="false">IF(AND(ISNUMBER(IM47),ISNUMBER(CY47)),IM47-CY47,&quot;&quot;)</f><v></v></c><c r="KJ47" s="38" t="str"><f aca="false">IF(AND(ISNUMBER(IN47),ISNUMBER(CZ47)),IN47-CZ47,&quot;&quot;)</f><v></v></c><c r="KK47" s="38" t="str"><f aca="false">IF(AND(ISNUMBER(IO47),ISNUMBER(DA47)),IO47-DA47,&quot;&quot;)</f><v></v></c><c r="KL47" s="38" t="str"><f aca="false">IF(AND(ISNUMBER(IP47),ISNUMBER(DB47)),IP47-DB47,&quot;&quot;)</f><v></v></c><c r="KM47" s="38" t="str"><f aca="false">IF(AND(ISNUMBER(IQ47),ISNUMBER(DC47)),IQ47-DC47,&quot;&quot;)</f><v></v></c><c r="KN47" s="38" t="str"><f aca="false">IF(AND(ISNUMBER(IR47),ISNUMBER(DD47)),IR47-DD47,&quot;&quot;)</f><v></v></c><c r="KO47" s="38" t="str"><f aca="false">IF(AND(ISNUMBER(IS47),ISNUMBER(DE47)),IS47-DE47,&quot;&quot;)</f><v></v></c><c r="KP47" s="38" t="str"><f aca="false">IF(AND(ISNUMBER(IT47),ISNUMBER(DF47)),IT47-DF47,&quot;&quot;)</f><v></v></c><c r="KQ47" s="38" t="str"><f aca="false">IF(AND(ISNUMBER(IU47),ISNUMBER(DG47)),IU47-DG47,&quot;&quot;)</f><v></v></c><c r="KR47" s="38" t="str"><f aca="false">IF(AND(ISNUMBER(IV47),ISNUMBER(DH47)),IV47-DH47,&quot;&quot;)</f><v></v></c><c r="KS47" s="38" t="str"><f aca="false">IF(AND(ISNUMBER(IW47),ISNUMBER(DI47)),IW47-DI47,&quot;&quot;)</f><v></v></c><c r="KT47" s="38" t="str"><f aca="false">IF(AND(ISNUMBER(IX47),ISNUMBER(DJ47)),IX47-DJ47,&quot;&quot;)</f><v></v></c><c r="KU47" s="38" t="str"><f aca="false">IF(AND(ISNUMBER(IY47),ISNUMBER(DK47)),IY47-DK47,&quot;&quot;)</f><v></v></c><c r="KV47" s="38" t="str"><f aca="false">IF(AND(ISNUMBER(IZ47),ISNUMBER(DL47)),IZ47-DL47,&quot;&quot;)</f><v></v></c><c r="KW47" s="38" t="str"><f aca="false">IF(AND(ISNUMBER(JA47),ISNUMBER(DM47)),JA47-DM47,&quot;&quot;)</f><v></v></c><c r="KX47" s="38" t="str"><f aca="false">IF(AND(ISNUMBER(JB47),ISNUMBER(DN47)),JB47-DN47,&quot;&quot;)</f><v></v></c><c r="KY47" s="38" t="str"><f aca="false">IF(AND(ISNUMBER(JC47),ISNUMBER(DO47)),JC47-DO47,&quot;&quot;)</f><v></v></c><c r="KZ47" s="38" t="str"><f aca="false">IF(AND(ISNUMBER(JD47),ISNUMBER(DP47)),JD47-DP47,&quot;&quot;)</f><v></v></c><c r="LA47" s="38" t="str"><f aca="false">IF(AND(ISNUMBER(JE47),ISNUMBER(DQ47)),JE47-DQ47,&quot;&quot;)</f><v></v></c><c r="LB47" s="38" t="str"><f aca="false">IF(AND(ISNUMBER(JF47),ISNUMBER(DR47)),JF47-DR47,&quot;&quot;)</f><v></v></c><c r="LC47" s="38" t="str"><f aca="false">IF(AND(ISNUMBER(JG47),ISNUMBER(DS47)),JG47-DS47,&quot;&quot;)</f><v></v></c><c r="LD47" s="38" t="str"><f aca="false">IF(AND(ISNUMBER(JH47),ISNUMBER(DT47)),JH47-DT47,&quot;&quot;)</f><v></v></c><c r="LE47" s="38" t="str"><f aca="false">IF(AND(ISNUMBER(JI47),ISNUMBER(DU47)),JI47-DU47,&quot;&quot;)</f><v></v></c><c r="LF47" s="38" t="str"><f aca="false">IF(AND(ISNUMBER(JJ47),ISNUMBER(DV47)),JJ47-DV47,&quot;&quot;)</f><v></v></c><c r="LG47" s="38" t="str"><f aca="false">IF(AND(ISNUMBER(JK47),ISNUMBER(DW47)),JK47-DW47,&quot;&quot;)</f><v></v></c><c r="LH47" s="38" t="str"><f aca="false">IF(AND(ISNUMBER(JL47),ISNUMBER(DX47)),JL47-DX47,&quot;&quot;)</f><v></v></c><c r="LI47" s="38" t="str"><f aca="false">IF(AND(ISNUMBER(JM47),ISNUMBER(DY47)),JM47-DY47,&quot;&quot;)</f><v></v></c><c r="LJ47" s="38" t="str"><f aca="false">IF(AND(ISNUMBER(JN47),ISNUMBER(DZ47)),JN47-DZ47,&quot;&quot;)</f><v></v></c><c r="LK47" s="38" t="str"><f aca="false">IF(AND(ISNUMBER(JO47),ISNUMBER(EA47)),JO47-EA47,&quot;&quot;)</f><v></v></c><c r="LL47" s="38" t="str"><f aca="false">IF(AND(ISNUMBER(JP47),ISNUMBER(EB47)),JP47-EB47,&quot;&quot;)</f><v></v></c><c r="LM47" s="38" t="str"><f aca="false">IF(AND(ISNUMBER(JQ47),ISNUMBER(EC47)),JQ47-EC47,&quot;&quot;)</f><v></v></c><c r="LN47" s="38" t="str"><f aca="false">IF(AND(ISNUMBER(JR47),ISNUMBER(ED47)),JR47-ED47,&quot;&quot;)</f><v></v></c><c r="LO47" s="38" t="str"><f aca="false">IF(AND(ISNUMBER(JS47),ISNUMBER(EE47)),JS47-EE47,&quot;&quot;)</f><v></v></c><c r="LP47" s="38" t="str"><f aca="false">IF(AND(ISNUMBER(JT47),ISNUMBER(EF47)),JT47-EF47,&quot;&quot;)</f><v></v></c><c r="LQ47" s="38" t="str"><f aca="false">IF(AND(ISNUMBER(JU47),ISNUMBER(EG47)),JU47-EG47,&quot;&quot;)</f><v></v></c><c r="LR47" s="38" t="str"><f aca="false">IF(AND(ISNUMBER(JV47),ISNUMBER(EH47)),JV47-EH47,&quot;&quot;)</f><v></v></c><c r="LS47" s="38" t="str"><f aca="false">IF(AND(ISNUMBER(JW47),ISNUMBER(EI47)),JW47-EI47,&quot;&quot;)</f><v></v></c><c r="LT47" s="38" t="str"><f aca="false">IF(AND(ISNUMBER(JX47),ISNUMBER(EJ47)),JX47-EJ47,&quot;&quot;)</f><v></v></c><c r="LU47" s="38" t="str"><f aca="false">IF(AND(ISNUMBER(JY47),ISNUMBER(EK47)),JY47-EK47,&quot;&quot;)</f><v></v></c><c r="LV47" s="38" t="str"><f aca="false">IF(AND(ISNUMBER(JZ47),ISNUMBER(EL47)),JZ47-EL47,&quot;&quot;)</f><v></v></c><c r="LW47" s="38" t="str"><f aca="false">IF(AND(ISNUMBER(KA47),ISNUMBER(EM47)),KA47-EM47,&quot;&quot;)</f><v></v></c><c r="LX47" s="38" t="str"><f aca="false">IF(AND(ISNUMBER(KB47),ISNUMBER(EN47)),KB47-EN47,&quot;&quot;)</f><v></v></c><c r="LY47" s="38" t="str"><f aca="false">IF(AND(ISNUMBER(KC47),ISNUMBER(EO47)),KC47-EO47,&quot;&quot;)</f><v></v></c><c r="LZ47" s="38" t="str"><f aca="false">IF(AND(ISNUMBER(KD47),ISNUMBER(EP47)),KD47-EP47,&quot;&quot;)</f><v></v></c><c r="MA47" s="38" t="str"><f aca="false">IF(AND(ISNUMBER(HT47),ISNUMBER(FX47)),HT47-FX47,&quot;&quot;)</f><v></v></c><c r="MB47" s="38" t="str"><f aca="false">IF(AND(ISNUMBER(HU47),ISNUMBER(FY47)),HU47-FY47,&quot;&quot;)</f><v></v></c><c r="MC47" s="38" t="str"><f aca="false">IF(AND(ISNUMBER(HY47),ISNUMBER(GC47)),HY47-GC47,&quot;&quot;)</f><v></v></c><c r="MD47" s="38" t="n"><f aca="false">HZ47-GD47</f><v>0</v></c></row><row collapsed="false" customFormat="false" customHeight="true" hidden="false" ht="26.25" outlineLevel="0" r="48"><c r="A48" s="35" t="n"><v>41206</v></c><c r="B48" s="36" t="s"><v>423</v></c><c r="C48" s="36" t="s"><v>424</v></c><c r="D48" s="37" t="s"><v>339</v></c><c r="E48" s="38" t="n"><v>66</v></c><c r="F48" s="39" t="n"><v>17020</v></c><c r="G48" s="38" t="s"><v>340</v></c><c r="H48" s="38" t="s"><v>358</v></c><c r="I48" s="38" t="n"><v>1832657</v></c><c r="J48" s="38" t="s"><v>364</v></c><c r="K48" s="86"/><c r="L48" s="87"/><c r="M48" s="87"/><c r="N48" s="87"/><c r="O48" s="87"/><c r="P48" s="42" t="n"><v>-0.5</v></c><c r="Q48" s="38" t="n"><v>-0.54</v></c><c r="R48" s="38" t="s"><v>334</v></c><c r="S48" s="44" t="n"><v>41151</v></c><c r="T48" s="45" t="n"><v>-2.5</v></c><c r="U48" s="45" t="n"><v>2.75</v></c><c r="V48" s="38" t="n"><v>61</v></c><c r="W48" s="38" t="n"><v>40</v></c><c r="X48" s="38" t="n"><v>12</v></c><c r="Y48" s="38" t="n"><v>564</v></c><c r="Z48" s="38" t="n"><v>22.56</v></c><c r="AC48" s="38" t="n"><v>2.85</v></c><c r="AD48" s="38" t="n"><v>45.55</v></c><c r="AE48" s="38" t="n"><v>152</v></c><c r="AF48" s="38" t="n"><v>47.72</v></c><c r="AG48" s="38" t="n"><v>62</v></c><c r="AH48" s="38" t="n"><v>0</v></c><c r="AI48" s="38" t="n"><f aca="false">IF(AND(ISNUMBER(SK),SK&gt;0),1,0)</f><v>0</v></c><c r="AK48" s="39" t="n"><v>41477</v></c><c r="AL48" s="62" t="n"><v>25</v></c><c r="AM48" s="45" t="n"><v>0</v></c><c r="AN48" s="45" t="n"><v>0.5</v></c><c r="AO48" s="38" t="n"><v>45</v></c><c r="AP48" s="38" t="n"><v>20</v></c><c r="AQ48" s="38" t="n"><v>14</v></c><c r="AR48" s="38" t="n"><v>490</v></c><c r="AS48" s="38" t="n"><v>2326</v></c><c r="AZ48" s="38" t="n"><f aca="false">IF(ISNUMBER(AM48),AM48+0.5*AN48,&quot;&quot;)</f><v>0.25</v></c><c r="BA48" s="38" t="n"><f aca="false">IF(ISNUMBER(AZ48),IF(ISNUMBER(Q48),AZ48-Q48,&quot;MISSING&quot;),&quot;&quot;)</f><v>0.79</v></c><c r="BB48" s="38" t="n"><f aca="false">IF(AND(ISNUMBER(AR48),ISNUMBER(Y48)),AR48-Y48,IF(ISNUMBER(AR48),&quot;MISSING&quot;,&quot;&quot;))</f><v>-74</v></c><c r="BC48" s="39" t="n"><v>41598</v></c><c r="BD48" s="62" t="n"><v>20</v></c><c r="BE48" s="45" t="n"><v>0</v></c><c r="BF48" s="45" t="n"><v>0.5</v></c><c r="BG48" s="38" t="n"><v>45</v></c><c r="BH48" s="38" t="n"><v>20</v></c><c r="BI48" s="38" t="n"><v>18</v></c><c r="BJ48" s="38" t="n"><v>499</v></c><c r="BK48" s="38" t="n"><v>2242</v></c><c r="BL48" s="38" t="n"><v>22.65</v></c><c r="BM48" s="38" t="n"><v>3.11</v></c><c r="BN48" s="38" t="n"><v>45.55</v></c><c r="BO48" s="38" t="n"><v>154</v></c><c r="BP48" s="38" t="n"><v>46.36</v></c><c r="BQ48" s="38" t="n"><v>64</v></c><c r="BR48" s="38" t="n"><f aca="false">IF(ISNUMBER(BE48),BE48+0.5*BF48,&quot;&quot;)</f><v>0.25</v></c><c r="BS48" s="38" t="n"><f aca="false">IF(ISNUMBER(BR48),IF(ISNUMBER($Q48),BR48-$Q48,&quot;MISSING&quot;),&quot;&quot;)</f><v>0.79</v></c><c r="BT48" s="38" t="n"><f aca="false">IF(AND(ISNUMBER(BJ48),ISNUMBER($Y48)),BJ48-$Y48,IF(ISNUMBER(BJ48),&quot;MISSING&quot;,&quot;&quot;))</f><v>-65</v></c><c r="BU48" s="38" t="n"><f aca="false">IF(AND(ISBLANK($AM48),ISBLANK($BE48)),0,1)</f><v>1</v></c><c r="BV48" s="38" t="n"><f aca="false">IF(AND(ISNUMBER($AM48),ISNUMBER($BE48)),1,0)</f><v>1</v></c><c r="BW48" s="38" t="n"><f aca="false">IF(BV48,SE_PREOP,&quot;&quot;)</f><v>-1.125</v></c><c r="BX48" s="38" t="n"><f aca="false">IF(FU_6_AND_12,SE_6,&quot;&quot;)</f><v>0.25</v></c><c r="BY48" s="38" t="n"><f aca="false">IF(FU_6_AND_12,SE_12,&quot;&quot;)</f><v>0.25</v></c><c r="BZ48" s="49" t="n"><f aca="false">IF(AND(ISNUMBER(BC48),ISNUMBER(BE48)),BC48-A48,IF(ISNUMBER(AK48),AK48-A48,0))</f><v>392</v></c><c r="CA48" s="50" t="n"><f aca="false">IF(BZ48&gt;0,BZ48/30,&quot;&quot;)</f><v>13.0666666666667</v></c><c r="CB48" s="38" t="n"><f aca="false">IF(AND(ISNUMBER(AZ48),ISNUMBER(BR48)),(BR48-AZ48),&quot;&quot;)</f><v>0</v></c><c r="CC48" s="38" t="str"><f aca="false">IF(AND(ISNUMBER(AX48), ISNUMBER(AD48)), AVERAGE(AX48,AV48)-AVERAGE(AD48,AF48),&quot;&quot;)</f><v></v></c><c r="CD48" s="38" t="n"><f aca="false">IF(AND(ISNUMBER(BN48), ISNUMBER(AD48)), AVERAGE(BN48,BP48)-AVERAGE(AD48,AF48),&quot;&quot;)</f><v>-0.68</v></c><c r="CE48" s="38" t="n"><f aca="false">IF(ISNUMBER(CD48),CD48,IF(ISNUMBER(CC48),CC48,&quot;&quot;))</f><v>-0.68</v></c><c r="CF48" s="38" t="n"><f aca="false">IF(AND(ISNUMBER(SPH_PREOP),ISNUMBER(SE_LAST_)),SPH_PREOP+CYL_PREOP/2,&quot;&quot;)</f><v>-1.125</v></c><c r="CG48" s="38" t="n"><f aca="false">IF(ISNUMBER(SE_12),SE_12,IF(ISNUMBER(SE_6),SE_6,&quot;&quot;))</f><v>0.25</v></c><c r="CH48" s="51" t="n"><f aca="false">IF(AND(ISNUMBER(SE_LAST_),ISNUMBER(REF_TARGET)),SE_LAST_-REF_TARGET,&quot;&quot;)</f><v>0.79</v></c><c r="CI48" s="52" t="n"><f aca="false">IF(ISNUMBER(Y48),IF(ISNUMBER(BJ48),BJ48-Y48,IF(ISNUMBER(AR48),AR48-Y48,&quot;&quot;)),&quot;&quot;)</f><v>-65</v></c><c r="CJ48" s="38" t="n"><f aca="false">IF(ISNUMBER(Z48),IF(ISNUMBER(AT48),AT48-Z48,IF(ISNUMBER(BL48),BL48-Z48,&quot;&quot;)),&quot;&quot;)</f><v>0.0899999999999999</v></c><c r="CK48" s="53" t="n"><f aca="false">IF(ISNUMBER(LAST_SE_ERROR),REF_TARGET,&quot;&quot;)</f><v>-0.54</v></c><c r="CL48" s="53" t="n"><f aca="false">IF(AND(OR(ISNUMBER(BH48),ISNUMBER(AP48)),ISNUMBER(W48)),-LOG(20/W48)--LOG(20/IF(ISNUMBER(BH48),BH48,AP48)),&quot;&quot;)</f><v>0.301029995663981</v></c><c r="CM48" s="54" t="n"><f aca="false">IF(ISNUMBER(BF48),BF48,IF(ISNUMBER(AN48),AN48,&quot;&quot;))</f><v>0.5</v></c><c r="CN48" s="54" t="n"><f aca="false">IF(AND(ISNUMBER(CM48),ISNUMBER(U48)),CM48-U48,&quot;&quot;)</f><v>-2.25</v></c><c r="CO48" s="55" t="n"><f aca="false">IF(ISNUMBER(BCVA_12),BCVA_12,IF(ISNUMBER(BCVA_6),BCVA_6,&quot;&quot;))</f><v>20</v></c><c r="CP48" s="55" t="n"><f aca="false">IF(ISNUMBER(CO48),PREOP_BCVA,&quot;&quot;)</f><v>40</v></c><c r="CQ48" s="56" t="n"><f aca="false">IF(AND(REF_TARGET&lt;=0,REF_TARGET&gt;-1),IF(ISNUMBER(UDVA_12),UDVA_12,IF(ISNUMBER(UDVA_6),UDVA_6,&quot;&quot;)),&quot;&quot;)</f><v>20</v></c><c r="CR48" s="53" t="n"><f aca="false">IF(ISNUMBER(PREOP_PENTACAM_RV),IF(ISNUMBER(SPH_6),IF(ISNUMBER($EQ48),0,1),&quot;&quot;),&quot;&quot;)</f><v>1</v></c><c r="CS48" s="53" t="n"><f aca="false">IF(ISNUMBER(PREOP_PENTACAM_RV),IF(ISNUMBER(SPH_12),IF(ISNUMBER($GM48),0,1),&quot;&quot;),&quot;&quot;)</f><v>0</v></c><c r="CT48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48" s="0" t="n"><v>7.48</v></c><c r="CV48" s="38" t="n"><v>7.29</v></c><c r="CW48" s="38" t="n"><v>143.6</v></c><c r="CX48" s="38" t="n"><v>-1.2</v></c><c r="CY48" s="38" t="n"><v>0.04</v></c><c r="CZ48" s="38" t="n"><v>0.62</v></c><c r="DA48" s="38" t="n"><v>2.66</v></c><c r="DB48" s="38" t="n"><v>3.26</v></c><c r="DC48" s="38" t="n"><v>597</v></c><c r="DD48" s="38" t="n"><v>597</v></c><c r="DE48" s="38" t="n"><v>670</v></c><c r="DF48" s="38" t="n"><v>608</v></c><c r="DG48" s="38" t="n"><v>607</v></c><c r="DH48" s="38" t="n"><v>625</v></c><c r="DI48" s="38" t="n"><v>593</v></c><c r="DJ48" s="38" t="n"><v>-1.01</v></c><c r="DK48" s="38" t="n"><v>1.21</v></c><c r="DL48" s="38" t="n"><v>7.42</v></c><c r="DM48" s="38" t="n"><v>7.34</v></c><c r="DN48" s="38" t="n"><v>7.37</v></c><c r="DO48" s="38" t="n"><v>7.58</v></c><c r="DP48" s="38" t="n"><v>7.92</v></c><c r="DQ48" s="38" t="n"><v>8.29</v></c><c r="DR48" s="38" t="n"><v>0</v></c><c r="DS48" s="38" t="n"><v>0.6</v></c><c r="DT48" s="38" t="n"><v>6.83</v></c><c r="DU48" s="38" t="n"><v>6.48</v></c><c r="DV48" s="38" t="n"><v>6.24</v></c><c r="DW48" s="38" t="n"><v>6.44</v></c><c r="DX48" s="38" t="n"><v>6.8</v></c><c r="DY48" s="38" t="n"><v>0</v></c><c r="DZ48" s="38" t="n"><v>0</v></c><c r="EA48" s="58" t="n"><v>0.6</v></c><c r="EB48" s="59" t="n"><v>45.1</v></c><c r="EC48" s="59" t="n"><v>46.3</v></c><c r="ED48" s="59" t="n"><v>45.7</v></c><c r="EE48" s="59" t="n"><v>143.6</v></c><c r="EF48" s="59" t="n"><v>1.2</v></c><c r="EG48" s="59" t="n"><v>-5.8</v></c><c r="EH48" s="59" t="n"><v>-6.1</v></c><c r="EI48" s="59" t="n"><v>-6</v></c><c r="EJ48" s="59" t="n"><v>134</v></c><c r="EK48" s="59" t="n"><v>0.3</v></c><c r="EL48" s="59" t="n"><v>4.2</v></c><c r="EM48" s="59" t="n"><v>12.1</v></c><c r="EN48" s="59" t="n"><v>25.4</v></c><c r="EO48" s="59" t="n"><v>60.3</v></c><c r="EP48" s="60" t="n"><v>28</v></c><c r="GM48" s="52" t="n"><v>7.42</v></c><c r="GN48" s="38" t="n"><v>7.35</v></c><c r="GO48" s="38" t="n"><v>140.4</v></c><c r="GP48" s="38" t="n"><v>-0.4</v></c><c r="GQ48" s="38" t="n"><v>0.41</v></c><c r="GR48" s="38" t="n"><v>0.58</v></c><c r="GS48" s="38" t="n"><v>5.07</v></c><c r="GT48" s="38" t="n"><v>5.58</v></c><c r="GU48" s="38" t="n"><v>501</v></c><c r="GV48" s="38" t="n"><v>493</v></c><c r="GW48" s="38" t="n"><v>607</v></c><c r="GX48" s="38" t="n"><v>567</v></c><c r="GY48" s="38" t="n"><v>602</v></c><c r="GZ48" s="38" t="n"><v>546</v></c><c r="HA48" s="38" t="n"><v>488</v></c><c r="HB48" s="38" t="n"><v>-0.97</v></c><c r="HC48" s="38" t="n"><v>-0.58</v></c><c r="HD48" s="38" t="n"><v>7.4</v></c><c r="HE48" s="38" t="n"><v>7.33</v></c><c r="HF48" s="38" t="n"><v>7.37</v></c><c r="HG48" s="38" t="n"><v>7.55</v></c><c r="HH48" s="38" t="n"><v>7.82</v></c><c r="HI48" s="38" t="n"><v>8.03</v></c><c r="HJ48" s="38" t="n"><v>0</v></c><c r="HK48" s="38" t="n"><v>1.5</v></c><c r="HL48" s="38" t="n"><v>5.99</v></c><c r="HM48" s="38" t="n"><v>6.02</v></c><c r="HN48" s="38" t="n"><v>6.07</v></c><c r="HO48" s="38" t="n"><v>6.19</v></c><c r="HP48" s="38" t="n"><v>6.49</v></c><c r="HQ48" s="38" t="n"><v>0</v></c><c r="HR48" s="38" t="n"><v>0</v></c><c r="HS48" s="51" t="n"><v>1.5</v></c><c r="HT48" s="59" t="n"><v>45.5</v></c><c r="HU48" s="59" t="n"><v>45.9</v></c><c r="HV48" s="59" t="n"><v>45.7</v></c><c r="HW48" s="59" t="n"><v>140.4</v></c><c r="HX48" s="59" t="n"><v>0.4</v></c><c r="HY48" s="59" t="n"><v>-6.6</v></c><c r="HZ48" s="59" t="n"><v>-6.7</v></c><c r="IA48" s="59" t="n"><v>-6.6</v></c><c r="IB48" s="59" t="n"><v>7.7</v></c><c r="IC48" s="59" t="n"><v>0.2</v></c><c r="ID48" s="59" t="n"><v>3.7</v></c><c r="IE48" s="59" t="n"><v>10.8</v></c><c r="IF48" s="59" t="n"><v>23.5</v></c><c r="IG48" s="59" t="n"><v>58.8</v></c><c r="IH48" s="61" t="n"><v>21</v></c><c r="II48" s="52" t="n"><f aca="false">IF(ISNUMBER(GM48),GM48,IF(ISNUMBER(EQ48),EQ48,&quot;&quot;))</f><v>7.42</v></c><c r="IJ48" s="38" t="n"><f aca="false">IF(ISNUMBER(GN48),GN48,IF(ISNUMBER(ER48),ER48,&quot;&quot;))</f><v>7.35</v></c><c r="IK48" s="38" t="n"><f aca="false">IF(ISNUMBER(GO48),GO48,IF(ISNUMBER(ES48),ES48,&quot;&quot;))</f><v>140.4</v></c><c r="IL48" s="38" t="n"><f aca="false">IF(ISNUMBER(GP48),GP48,IF(ISNUMBER(ET48),ET48,&quot;&quot;))</f><v>-0.4</v></c><c r="IM48" s="38" t="n"><f aca="false">IF(ISNUMBER(GQ48),GQ48,IF(ISNUMBER(EU48),EU48,&quot;&quot;))</f><v>0.41</v></c><c r="IN48" s="38" t="n"><f aca="false">IF(ISNUMBER(GR48),GR48,IF(ISNUMBER(EV48),EV48,&quot;&quot;))</f><v>0.58</v></c><c r="IO48" s="38" t="n"><f aca="false">IF(ISNUMBER(GS48),GS48,IF(ISNUMBER(EW48),EW48,&quot;&quot;))</f><v>5.07</v></c><c r="IP48" s="38" t="n"><f aca="false">IF(ISNUMBER(GT48),GT48,IF(ISNUMBER(EX48),EX48,&quot;&quot;))</f><v>5.58</v></c><c r="IQ48" s="38" t="n"><f aca="false">IF(ISNUMBER(GU48),GU48,IF(ISNUMBER(EY48),EY48,&quot;&quot;))</f><v>501</v></c><c r="IR48" s="38" t="n"><f aca="false">IF(ISNUMBER(GV48),GV48,IF(ISNUMBER(EZ48),EZ48,&quot;&quot;))</f><v>493</v></c><c r="IS48" s="38" t="n"><f aca="false">IF(ISNUMBER(GW48),GW48,IF(ISNUMBER(FA48),FA48,&quot;&quot;))</f><v>607</v></c><c r="IT48" s="38" t="n"><f aca="false">IF(ISNUMBER(GX48),GX48,IF(ISNUMBER(FB48),FB48,&quot;&quot;))</f><v>567</v></c><c r="IU48" s="38" t="n"><f aca="false">IF(ISNUMBER(GY48),GY48,IF(ISNUMBER(FC48),FC48,&quot;&quot;))</f><v>602</v></c><c r="IV48" s="38" t="n"><f aca="false">IF(ISNUMBER(GZ48),GZ48,IF(ISNUMBER(FD48),FD48,&quot;&quot;))</f><v>546</v></c><c r="IW48" s="38" t="n"><f aca="false">IF(ISNUMBER(HA48),HA48,IF(ISNUMBER(FE48),FE48,&quot;&quot;))</f><v>488</v></c><c r="IX48" s="38" t="n"><f aca="false">IF(ISNUMBER(HB48),HB48,IF(ISNUMBER(FF48),FF48,&quot;&quot;))</f><v>-0.97</v></c><c r="IY48" s="38" t="n"><f aca="false">IF(ISNUMBER(HC48),HC48,IF(ISNUMBER(FG48),FG48,&quot;&quot;))</f><v>-0.58</v></c><c r="IZ48" s="38" t="n"><f aca="false">IF(ISNUMBER(HD48),HD48,IF(ISNUMBER(FH48),FH48,&quot;&quot;))</f><v>7.4</v></c><c r="JA48" s="38" t="n"><f aca="false">IF(ISNUMBER(HE48),HE48,IF(ISNUMBER(FI48),FI48,&quot;&quot;))</f><v>7.33</v></c><c r="JB48" s="38" t="n"><f aca="false">IF(ISNUMBER(HF48),HF48,IF(ISNUMBER(FJ48),FJ48,&quot;&quot;))</f><v>7.37</v></c><c r="JC48" s="38" t="n"><f aca="false">IF(ISNUMBER(HG48),HG48,IF(ISNUMBER(FK48),FK48,&quot;&quot;))</f><v>7.55</v></c><c r="JD48" s="38" t="n"><f aca="false">IF(ISNUMBER(HH48),HH48,IF(ISNUMBER(FL48),FL48,&quot;&quot;))</f><v>7.82</v></c><c r="JE48" s="38" t="n"><f aca="false">IF(ISNUMBER(HI48),HI48,IF(ISNUMBER(FM48),FM48,&quot;&quot;))</f><v>8.03</v></c><c r="JF48" s="38" t="n"><f aca="false">IF(ISNUMBER(HJ48),HJ48,IF(ISNUMBER(FN48),FN48,&quot;&quot;))</f><v>0</v></c><c r="JG48" s="38" t="n"><f aca="false">IF(ISNUMBER(HK48),HK48,IF(ISNUMBER(FO48),FO48,&quot;&quot;))</f><v>1.5</v></c><c r="JH48" s="38" t="n"><f aca="false">IF(ISNUMBER(HL48),HL48,IF(ISNUMBER(FP48),FP48,&quot;&quot;))</f><v>5.99</v></c><c r="JI48" s="38" t="n"><f aca="false">IF(ISNUMBER(HM48),HM48,IF(ISNUMBER(FQ48),FQ48,&quot;&quot;))</f><v>6.02</v></c><c r="JJ48" s="38" t="n"><f aca="false">IF(ISNUMBER(HN48),HN48,IF(ISNUMBER(FR48),FR48,&quot;&quot;))</f><v>6.07</v></c><c r="JK48" s="38" t="n"><f aca="false">IF(ISNUMBER(HO48),HO48,IF(ISNUMBER(FS48),FS48,&quot;&quot;))</f><v>6.19</v></c><c r="JL48" s="38" t="n"><f aca="false">IF(ISNUMBER(HP48),HP48,IF(ISNUMBER(FT48),FT48,&quot;&quot;))</f><v>6.49</v></c><c r="JM48" s="38" t="n"><f aca="false">IF(ISNUMBER(HQ48),HQ48,IF(ISNUMBER(FU48),FU48,&quot;&quot;))</f><v>0</v></c><c r="JN48" s="51" t="n"><f aca="false">IF(ISNUMBER(HR48),HR48,IF(ISNUMBER(FV48),FV48,&quot;&quot;))</f><v>0</v></c><c r="JO48" s="59" t="n"><f aca="false">IF(ISNUMBER(HS48),HS48,IF(ISNUMBER(FW48),FW48,&quot;&quot;))</f><v>1.5</v></c><c r="JP48" s="59" t="n"><f aca="false">IF(ISNUMBER(HT48),HT48,IF(ISNUMBER(FX48),FX48,&quot;&quot;))</f><v>45.5</v></c><c r="JQ48" s="59" t="n"><f aca="false">IF(ISNUMBER(HU48),HU48,IF(ISNUMBER(FY48),FY48,&quot;&quot;))</f><v>45.9</v></c><c r="JR48" s="59" t="n"><f aca="false">IF(ISNUMBER(HV48),HV48,IF(ISNUMBER(FZ48),FZ48,&quot;&quot;))</f><v>45.7</v></c><c r="JS48" s="59" t="n"><f aca="false">IF(ISNUMBER(HW48),HW48,IF(ISNUMBER(GA48),GA48,&quot;&quot;))</f><v>140.4</v></c><c r="JT48" s="59" t="n"><f aca="false">IF(ISNUMBER(HX48),HX48,IF(ISNUMBER(GB48),GB48,&quot;&quot;))</f><v>0.4</v></c><c r="JU48" s="59" t="n"><f aca="false">IF(ISNUMBER(HY48),HY48,IF(ISNUMBER(GC48),GC48,&quot;&quot;))</f><v>-6.6</v></c><c r="JV48" s="59" t="n"><f aca="false">IF(ISNUMBER(HZ48),HZ48,IF(ISNUMBER(GD48),GD48,&quot;&quot;))</f><v>-6.7</v></c><c r="JW48" s="59" t="n"><f aca="false">IF(ISNUMBER(IA48),IA48,IF(ISNUMBER(GE48),GE48,&quot;&quot;))</f><v>-6.6</v></c><c r="JX48" s="59" t="n"><f aca="false">IF(ISNUMBER(IB48),IB48,IF(ISNUMBER(GF48),GF48,&quot;&quot;))</f><v>7.7</v></c><c r="JY48" s="59" t="n"><f aca="false">IF(ISNUMBER(IC48),IC48,IF(ISNUMBER(GG48),GG48,&quot;&quot;))</f><v>0.2</v></c><c r="JZ48" s="59" t="n"><f aca="false">IF(ISNUMBER(ID48),ID48,IF(ISNUMBER(GH48),GH48,&quot;&quot;))</f><v>3.7</v></c><c r="KA48" s="59" t="n"><f aca="false">IF(ISNUMBER(IE48),IE48,IF(ISNUMBER(GI48),GI48,&quot;&quot;))</f><v>10.8</v></c><c r="KB48" s="59" t="n"><f aca="false">IF(ISNUMBER(IF48),IF48,IF(ISNUMBER(GJ48),GJ48,&quot;&quot;))</f><v>23.5</v></c><c r="KC48" s="59" t="n"><f aca="false">IF(ISNUMBER(IG48),IG48,IF(ISNUMBER(GK48),GK48,&quot;&quot;))</f><v>58.8</v></c><c r="KD48" s="61" t="n"><f aca="false">IF(ISNUMBER(IH48),IH48,IF(ISNUMBER(GL48),GL48,&quot;&quot;))</f><v>21</v></c><c r="KE48" s="52" t="n"><f aca="false">IF(AND(ISNUMBER(II48),ISNUMBER(CU48)),II48-CU48,&quot;&quot;)</f><v>-0.0600000000000005</v></c><c r="KF48" s="38" t="n"><f aca="false">IF(AND(ISNUMBER(IJ48),ISNUMBER(CV48)),IJ48-CV48,&quot;&quot;)</f><v>0.0599999999999996</v></c><c r="KG48" s="38" t="n"><f aca="false">IF(AND(ISNUMBER(IK48),ISNUMBER(CW48)),IK48-CW48,&quot;&quot;)</f><v>-3.19999999999999</v></c><c r="KH48" s="38" t="n"><f aca="false">IF(AND(ISNUMBER(IL48),ISNUMBER(CX48)),IL48-CX48,&quot;&quot;)</f><v>0.8</v></c><c r="KI48" s="38" t="n"><f aca="false">IF(AND(ISNUMBER(IM48),ISNUMBER(CY48)),IM48-CY48,&quot;&quot;)</f><v>0.37</v></c><c r="KJ48" s="38" t="n"><f aca="false">IF(AND(ISNUMBER(IN48),ISNUMBER(CZ48)),IN48-CZ48,&quot;&quot;)</f><v>-0.04</v></c><c r="KK48" s="38" t="n"><f aca="false">IF(AND(ISNUMBER(IO48),ISNUMBER(DA48)),IO48-DA48,&quot;&quot;)</f><v>2.41</v></c><c r="KL48" s="38" t="n"><f aca="false">IF(AND(ISNUMBER(IP48),ISNUMBER(DB48)),IP48-DB48,&quot;&quot;)</f><v>2.32</v></c><c r="KM48" s="38" t="n"><f aca="false">IF(AND(ISNUMBER(IQ48),ISNUMBER(DC48)),IQ48-DC48,&quot;&quot;)</f><v>-96</v></c><c r="KN48" s="38" t="n"><f aca="false">IF(AND(ISNUMBER(IR48),ISNUMBER(DD48)),IR48-DD48,&quot;&quot;)</f><v>-104</v></c><c r="KO48" s="38" t="n"><f aca="false">IF(AND(ISNUMBER(IS48),ISNUMBER(DE48)),IS48-DE48,&quot;&quot;)</f><v>-63</v></c><c r="KP48" s="38" t="n"><f aca="false">IF(AND(ISNUMBER(IT48),ISNUMBER(DF48)),IT48-DF48,&quot;&quot;)</f><v>-41</v></c><c r="KQ48" s="38" t="n"><f aca="false">IF(AND(ISNUMBER(IU48),ISNUMBER(DG48)),IU48-DG48,&quot;&quot;)</f><v>-5</v></c><c r="KR48" s="38" t="n"><f aca="false">IF(AND(ISNUMBER(IV48),ISNUMBER(DH48)),IV48-DH48,&quot;&quot;)</f><v>-79</v></c><c r="KS48" s="38" t="n"><f aca="false">IF(AND(ISNUMBER(IW48),ISNUMBER(DI48)),IW48-DI48,&quot;&quot;)</f><v>-105</v></c><c r="KT48" s="38" t="n"><f aca="false">IF(AND(ISNUMBER(IX48),ISNUMBER(DJ48)),IX48-DJ48,&quot;&quot;)</f><v>0.04</v></c><c r="KU48" s="38" t="n"><f aca="false">IF(AND(ISNUMBER(IY48),ISNUMBER(DK48)),IY48-DK48,&quot;&quot;)</f><v>-1.79</v></c><c r="KV48" s="38" t="n"><f aca="false">IF(AND(ISNUMBER(IZ48),ISNUMBER(DL48)),IZ48-DL48,&quot;&quot;)</f><v>-0.0199999999999996</v></c><c r="KW48" s="38" t="n"><f aca="false">IF(AND(ISNUMBER(JA48),ISNUMBER(DM48)),JA48-DM48,&quot;&quot;)</f><v>-0.00999999999999979</v></c><c r="KX48" s="38" t="n"><f aca="false">IF(AND(ISNUMBER(JB48),ISNUMBER(DN48)),JB48-DN48,&quot;&quot;)</f><v>0</v></c><c r="KY48" s="38" t="n"><f aca="false">IF(AND(ISNUMBER(JC48),ISNUMBER(DO48)),JC48-DO48,&quot;&quot;)</f><v>-0.0300000000000002</v></c><c r="KZ48" s="38" t="n"><f aca="false">IF(AND(ISNUMBER(JD48),ISNUMBER(DP48)),JD48-DP48,&quot;&quot;)</f><v>-0.0999999999999996</v></c><c r="LA48" s="38" t="n"><f aca="false">IF(AND(ISNUMBER(JE48),ISNUMBER(DQ48)),JE48-DQ48,&quot;&quot;)</f><v>-0.26</v></c><c r="LB48" s="38" t="n"><f aca="false">IF(AND(ISNUMBER(JF48),ISNUMBER(DR48)),JF48-DR48,&quot;&quot;)</f><v>0</v></c><c r="LC48" s="38" t="n"><f aca="false">IF(AND(ISNUMBER(JG48),ISNUMBER(DS48)),JG48-DS48,&quot;&quot;)</f><v>0.9</v></c><c r="LD48" s="38" t="n"><f aca="false">IF(AND(ISNUMBER(JH48),ISNUMBER(DT48)),JH48-DT48,&quot;&quot;)</f><v>-0.84</v></c><c r="LE48" s="38" t="n"><f aca="false">IF(AND(ISNUMBER(JI48),ISNUMBER(DU48)),JI48-DU48,&quot;&quot;)</f><v>-0.460000000000001</v></c><c r="LF48" s="38" t="n"><f aca="false">IF(AND(ISNUMBER(JJ48),ISNUMBER(DV48)),JJ48-DV48,&quot;&quot;)</f><v>-0.17</v></c><c r="LG48" s="38" t="n"><f aca="false">IF(AND(ISNUMBER(JK48),ISNUMBER(DW48)),JK48-DW48,&quot;&quot;)</f><v>-0.25</v></c><c r="LH48" s="38" t="n"><f aca="false">IF(AND(ISNUMBER(JL48),ISNUMBER(DX48)),JL48-DX48,&quot;&quot;)</f><v>-0.31</v></c><c r="LI48" s="38" t="n"><f aca="false">IF(AND(ISNUMBER(JM48),ISNUMBER(DY48)),JM48-DY48,&quot;&quot;)</f><v>0</v></c><c r="LJ48" s="38" t="n"><f aca="false">IF(AND(ISNUMBER(JN48),ISNUMBER(DZ48)),JN48-DZ48,&quot;&quot;)</f><v>0</v></c><c r="LK48" s="38" t="n"><f aca="false">IF(AND(ISNUMBER(JO48),ISNUMBER(EA48)),JO48-EA48,&quot;&quot;)</f><v>0.9</v></c><c r="LL48" s="38" t="n"><f aca="false">IF(AND(ISNUMBER(JP48),ISNUMBER(EB48)),JP48-EB48,&quot;&quot;)</f><v>0.399999999999999</v></c><c r="LM48" s="38" t="n"><f aca="false">IF(AND(ISNUMBER(JQ48),ISNUMBER(EC48)),JQ48-EC48,&quot;&quot;)</f><v>-0.399999999999999</v></c><c r="LN48" s="38" t="n"><f aca="false">IF(AND(ISNUMBER(JR48),ISNUMBER(ED48)),JR48-ED48,&quot;&quot;)</f><v>0</v></c><c r="LO48" s="38" t="n"><f aca="false">IF(AND(ISNUMBER(JS48),ISNUMBER(EE48)),JS48-EE48,&quot;&quot;)</f><v>-3.19999999999999</v></c><c r="LP48" s="38" t="n"><f aca="false">IF(AND(ISNUMBER(JT48),ISNUMBER(EF48)),JT48-EF48,&quot;&quot;)</f><v>-0.8</v></c><c r="LQ48" s="38" t="n"><f aca="false">IF(AND(ISNUMBER(JU48),ISNUMBER(EG48)),JU48-EG48,&quot;&quot;)</f><v>-0.8</v></c><c r="LR48" s="38" t="n"><f aca="false">IF(AND(ISNUMBER(JV48),ISNUMBER(EH48)),JV48-EH48,&quot;&quot;)</f><v>-0.600000000000001</v></c><c r="LS48" s="38" t="n"><f aca="false">IF(AND(ISNUMBER(JW48),ISNUMBER(EI48)),JW48-EI48,&quot;&quot;)</f><v>-0.6</v></c><c r="LT48" s="38" t="n"><f aca="false">IF(AND(ISNUMBER(JX48),ISNUMBER(EJ48)),JX48-EJ48,&quot;&quot;)</f><v>-126.3</v></c><c r="LU48" s="38" t="n"><f aca="false">IF(AND(ISNUMBER(JY48),ISNUMBER(EK48)),JY48-EK48,&quot;&quot;)</f><v>-0.1</v></c><c r="LV48" s="38" t="n"><f aca="false">IF(AND(ISNUMBER(JZ48),ISNUMBER(EL48)),JZ48-EL48,&quot;&quot;)</f><v>-0.5</v></c><c r="LW48" s="38" t="n"><f aca="false">IF(AND(ISNUMBER(KA48),ISNUMBER(EM48)),KA48-EM48,&quot;&quot;)</f><v>-1.3</v></c><c r="LX48" s="38" t="n"><f aca="false">IF(AND(ISNUMBER(KB48),ISNUMBER(EN48)),KB48-EN48,&quot;&quot;)</f><v>-1.9</v></c><c r="LY48" s="38" t="n"><f aca="false">IF(AND(ISNUMBER(KC48),ISNUMBER(EO48)),KC48-EO48,&quot;&quot;)</f><v>-1.5</v></c><c r="LZ48" s="38" t="n"><f aca="false">IF(AND(ISNUMBER(KD48),ISNUMBER(EP48)),KD48-EP48,&quot;&quot;)</f><v>-7</v></c><c r="MA48" s="38" t="str"><f aca="false">IF(AND(ISNUMBER(HT48),ISNUMBER(FX48)),HT48-FX48,&quot;&quot;)</f><v></v></c><c r="MB48" s="38" t="str"><f aca="false">IF(AND(ISNUMBER(HU48),ISNUMBER(FY48)),HU48-FY48,&quot;&quot;)</f><v></v></c><c r="MC48" s="38" t="str"><f aca="false">IF(AND(ISNUMBER(HY48),ISNUMBER(GC48)),HY48-GC48,&quot;&quot;)</f><v></v></c><c r="MD48" s="38" t="n"><f aca="false">HZ48-GD48</f><v>-6.7</v></c></row><row collapsed="false" customFormat="false" customHeight="true" hidden="false" ht="26.25" outlineLevel="0" r="49"><c r="A49" s="35" t="n"><v>41227</v></c><c r="B49" s="36" t="s"><v>425</v></c><c r="C49" s="36" t="s"><v>426</v></c><c r="D49" s="37" t="s"><v>339</v></c><c r="E49" s="38" t="n"><v>61</v></c><c r="F49" s="39" t="n"><v>18727</v></c><c r="G49" s="38" t="s"><v>340</v></c><c r="H49" s="38" t="s"><v>358</v></c><c r="I49" s="38" t="n"><v>1835250</v></c><c r="J49" s="36"/><c r="K49" s="91"/><c r="L49" s="91"/><c r="M49" s="91"/><c r="N49" s="89"/><c r="O49" s="91"/><c r="P49" s="38" t="n"><v>-0.5</v></c><c r="Q49" s="38" t="n"><v>-0.85</v></c><c r="R49" s="38" t="s"><v>334</v></c><c r="S49" s="44" t="n"><v>41216</v></c><c r="T49" s="45" t="n"><v>1.75</v></c><c r="U49" s="45" t="n"><v>0.75</v></c><c r="V49" s="38" t="n"><v>30</v></c><c r="W49" s="38" t="n"><v>50</v></c><c r="X49" s="38" t="n"><v>17</v></c><c r="Y49" s="38" t="n"><v>580</v></c><c r="Z49" s="38" t="n"><v>22.51</v></c><c r="AA49" s="38" t="n"><v>11.5</v></c><c r="AB49" s="38" t="n"><v>5</v></c><c r="AC49" s="38" t="n"><v>2.7</v></c><c r="AD49" s="38" t="n"><v>44.35</v></c><c r="AE49" s="38" t="n"><v>146</v></c><c r="AF49" s="38" t="n"><v>45.67</v></c><c r="AG49" s="38" t="n"><v>56</v></c><c r="AH49" s="38" t="n"><v>0</v></c><c r="AI49" s="38" t="n"><f aca="false">IF(AND(ISNUMBER(SK),SK&gt;0),1,0)</f><v>0</v></c><c r="AK49" s="46" t="n"><v>41478</v></c><c r="AL49" s="47" t="n"><v>50</v></c><c r="AM49" s="45" t="n"><v>-0.5</v></c><c r="AN49" s="45" t="n"><v>1.25</v></c><c r="AO49" s="38" t="n"><v>18</v></c><c r="AP49" s="38" t="n"><v>25</v></c><c r="AQ49" s="38" t="n"><v>14</v></c><c r="AR49" s="38" t="n"><v>501</v></c><c r="AS49" s="38" t="n"><v>2155</v></c><c r="AZ49" s="38" t="n"><f aca="false">IF(ISNUMBER(AM49),AM49+0.5*AN49,&quot;&quot;)</f><v>0.125</v></c><c r="BA49" s="38" t="n"><f aca="false">IF(ISNUMBER(AZ49),IF(ISNUMBER(Q49),AZ49-Q49,&quot;MISSING&quot;),&quot;&quot;)</f><v>0.975</v></c><c r="BB49" s="38" t="n"><f aca="false">IF(AND(ISNUMBER(AR49),ISNUMBER(Y49)),AR49-Y49,IF(ISNUMBER(AR49),&quot;MISSING&quot;,&quot;&quot;))</f><v>-79</v></c><c r="BC49" s="39" t="n"><v>41660</v></c><c r="BD49" s="47" t="n"><v>50</v></c><c r="BE49" s="45" t="n"><v>0.75</v></c><c r="BF49" s="45" t="n"><v>-1.25</v></c><c r="BG49" s="38" t="n"><v>110</v></c><c r="BH49" s="38" t="n"><v>20</v></c><c r="BI49" s="38" t="n"><v>13</v></c><c r="BJ49" s="38" t="n"><v>506</v></c><c r="BK49" s="38" t="n"><v>2203</v></c><c r="BL49" s="38" t="n"><v>22.52</v></c><c r="BM49" s="38" t="n"><v>4.23</v></c><c r="BN49" s="38" t="n"><v>44.64</v></c><c r="BO49" s="38" t="n"><v>75</v></c><c r="BP49" s="38" t="n"><v>44.82</v></c><c r="BQ49" s="38" t="n"><v>165</v></c><c r="BR49" s="38" t="n"><f aca="false">IF(ISNUMBER(BE49),BE49+0.5*BF49,&quot;&quot;)</f><v>0.125</v></c><c r="BS49" s="38" t="n"><f aca="false">IF(ISNUMBER(BR49),IF(ISNUMBER($Q49),BR49-$Q49,&quot;MISSING&quot;),&quot;&quot;)</f><v>0.975</v></c><c r="BT49" s="38" t="n"><f aca="false">IF(AND(ISNUMBER(BJ49),ISNUMBER($Y49)),BJ49-$Y49,IF(ISNUMBER(BJ49),&quot;MISSING&quot;,&quot;&quot;))</f><v>-74</v></c><c r="BU49" s="38" t="n"><f aca="false">IF(AND(ISBLANK($AM49),ISBLANK($BE49)),0,1)</f><v>1</v></c><c r="BV49" s="38" t="n"><f aca="false">IF(AND(ISNUMBER($AM49),ISNUMBER($BE49)),1,0)</f><v>1</v></c><c r="BW49" s="38" t="n"><f aca="false">IF(BV49,SE_PREOP,&quot;&quot;)</f><v>2.125</v></c><c r="BX49" s="38" t="n"><f aca="false">IF(FU_6_AND_12,SE_6,&quot;&quot;)</f><v>0.125</v></c><c r="BY49" s="38" t="n"><f aca="false">IF(FU_6_AND_12,SE_12,&quot;&quot;)</f><v>0.125</v></c><c r="BZ49" s="49" t="n"><f aca="false">IF(AND(ISNUMBER(BC49),ISNUMBER(BE49)),BC49-A49,IF(ISNUMBER(AK49),AK49-A49,0))</f><v>433</v></c><c r="CA49" s="50" t="n"><f aca="false">IF(BZ49&gt;0,BZ49/30,&quot;&quot;)</f><v>14.4333333333333</v></c><c r="CB49" s="38" t="n"><f aca="false">IF(AND(ISNUMBER(AZ49),ISNUMBER(BR49)),(BR49-AZ49),&quot;&quot;)</f><v>0</v></c><c r="CC49" s="38" t="str"><f aca="false">IF(AND(ISNUMBER(AX49), ISNUMBER(AD49)), AVERAGE(AX49,AV49)-AVERAGE(AD49,AF49),&quot;&quot;)</f><v></v></c><c r="CD49" s="38" t="n"><f aca="false">IF(AND(ISNUMBER(BN49), ISNUMBER(AD49)), AVERAGE(BN49,BP49)-AVERAGE(AD49,AF49),&quot;&quot;)</f><v>-0.280000000000001</v></c><c r="CE49" s="38" t="n"><f aca="false">IF(ISNUMBER(CD49),CD49,IF(ISNUMBER(CC49),CC49,&quot;&quot;))</f><v>-0.280000000000001</v></c><c r="CF49" s="38" t="n"><f aca="false">IF(AND(ISNUMBER(SPH_PREOP),ISNUMBER(SE_LAST_)),SPH_PREOP+CYL_PREOP/2,&quot;&quot;)</f><v>2.125</v></c><c r="CG49" s="38" t="n"><f aca="false">IF(ISNUMBER(SE_12),SE_12,IF(ISNUMBER(SE_6),SE_6,&quot;&quot;))</f><v>0.125</v></c><c r="CH49" s="51" t="n"><f aca="false">IF(AND(ISNUMBER(SE_LAST_),ISNUMBER(REF_TARGET)),SE_LAST_-REF_TARGET,&quot;&quot;)</f><v>0.975</v></c><c r="CI49" s="52" t="n"><f aca="false">IF(ISNUMBER(Y49),IF(ISNUMBER(BJ49),BJ49-Y49,IF(ISNUMBER(AR49),AR49-Y49,&quot;&quot;)),&quot;&quot;)</f><v>-74</v></c><c r="CJ49" s="38" t="n"><f aca="false">IF(ISNUMBER(Z49),IF(ISNUMBER(AT49),AT49-Z49,IF(ISNUMBER(BL49),BL49-Z49,&quot;&quot;)),&quot;&quot;)</f><v>0.00999999999999801</v></c><c r="CK49" s="53" t="n"><f aca="false">IF(ISNUMBER(LAST_SE_ERROR),REF_TARGET,&quot;&quot;)</f><v>-0.85</v></c><c r="CL49" s="53" t="n"><f aca="false">IF(AND(OR(ISNUMBER(BH49),ISNUMBER(AP49)),ISNUMBER(W49)),-LOG(20/W49)--LOG(20/IF(ISNUMBER(BH49),BH49,AP49)),&quot;&quot;)</f><v>0.397940008672038</v></c><c r="CM49" s="54" t="n"><f aca="false">IF(ISNUMBER(BF49),BF49,IF(ISNUMBER(AN49),AN49,&quot;&quot;))</f><v>-1.25</v></c><c r="CN49" s="54" t="n"><f aca="false">IF(AND(ISNUMBER(CM49),ISNUMBER(U49)),CM49-U49,&quot;&quot;)</f><v>-2</v></c><c r="CO49" s="55" t="n"><f aca="false">IF(ISNUMBER(BCVA_12),BCVA_12,IF(ISNUMBER(BCVA_6),BCVA_6,&quot;&quot;))</f><v>20</v></c><c r="CP49" s="55" t="n"><f aca="false">IF(ISNUMBER(CO49),PREOP_BCVA,&quot;&quot;)</f><v>50</v></c><c r="CQ49" s="56" t="n"><f aca="false">IF(AND(REF_TARGET&lt;=0,REF_TARGET&gt;-1),IF(ISNUMBER(UDVA_12),UDVA_12,IF(ISNUMBER(UDVA_6),UDVA_6,&quot;&quot;)),&quot;&quot;)</f><v>50</v></c><c r="CR49" s="53" t="n"><f aca="false">IF(ISNUMBER(PREOP_PENTACAM_RV),IF(ISNUMBER(SPH_6),IF(ISNUMBER($EQ49),0,1),&quot;&quot;),&quot;&quot;)</f><v>1</v></c><c r="CS49" s="53" t="n"><f aca="false">IF(ISNUMBER(PREOP_PENTACAM_RV),IF(ISNUMBER(SPH_12),IF(ISNUMBER($GM49),0,1),&quot;&quot;),&quot;&quot;)</f><v>1</v></c><c r="CT49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49" s="0" t="n"><v>7.68</v></c><c r="CV49" s="38" t="n"><v>7.57</v></c><c r="CW49" s="38" t="n"><v>149.6</v></c><c r="CX49" s="38" t="n"><v>-0.7</v></c><c r="CY49" s="38" t="n"><v>0.05</v></c><c r="CZ49" s="38" t="n"><v>0.59</v></c><c r="DA49" s="38" t="n"><v>2.25</v></c><c r="DB49" s="38" t="n"><v>2.85</v></c><c r="DC49" s="38" t="n"><v>601</v></c><c r="DD49" s="38" t="n"><v>604</v></c><c r="DE49" s="38" t="n"><v>654</v></c><c r="DF49" s="38" t="n"><v>607</v></c><c r="DG49" s="38" t="n"><v>622</v></c><c r="DH49" s="38" t="n"><v>664</v></c><c r="DI49" s="38" t="n"><v>576</v></c><c r="DJ49" s="38" t="n"><v>-0.9</v></c><c r="DK49" s="38" t="n"><v>-2.29</v></c><c r="DL49" s="38" t="n"><v>7.69</v></c><c r="DM49" s="38" t="n"><v>7.55</v></c><c r="DN49" s="38" t="n"><v>7.57</v></c><c r="DO49" s="38" t="n"><v>7.83</v></c><c r="DP49" s="38" t="n"><v>8.16</v></c><c r="DQ49" s="38" t="n"><v>8.28</v></c><c r="DR49" s="38" t="n"><v>0</v></c><c r="DS49" s="38" t="n"><v>0.7</v></c><c r="DT49" s="38" t="n"><v>7.01</v></c><c r="DU49" s="38" t="n"><v>6.62</v></c><c r="DV49" s="38" t="n"><v>6.42</v></c><c r="DW49" s="38" t="n"><v>6.8</v></c><c r="DX49" s="38" t="n"><v>7.15</v></c><c r="DY49" s="38" t="n"><v>0</v></c><c r="DZ49" s="38" t="n"><v>0</v></c><c r="EA49" s="58" t="n"><v>0.7</v></c><c r="EB49" s="59" t="n"><v>43.9</v></c><c r="EC49" s="59" t="n"><v>44.6</v></c><c r="ED49" s="59" t="n"><v>44.3</v></c><c r="EE49" s="59" t="n"><v>149.6</v></c><c r="EF49" s="59" t="n"><v>0.7</v></c><c r="EG49" s="59" t="n"><v>-5.8</v></c><c r="EH49" s="59" t="n"><v>-5.9</v></c><c r="EI49" s="59" t="n"><v>-5.9</v></c><c r="EJ49" s="59" t="n"><v>117.5</v></c><c r="EK49" s="59" t="n"><v>0.1</v></c><c r="EL49" s="59" t="n"><v>4.3</v></c><c r="EM49" s="59" t="n"><v>12.2</v></c><c r="EN49" s="59" t="n"><v>25.6</v></c><c r="EO49" s="59" t="n"><v>61</v></c><c r="EP49" s="60" t="n"><v>16</v></c><c r="II49" s="52" t="str"><f aca="false">IF(ISNUMBER(GM49),GM49,IF(ISNUMBER(EQ49),EQ49,&quot;&quot;))</f><v></v></c><c r="IJ49" s="38" t="str"><f aca="false">IF(ISNUMBER(GN49),GN49,IF(ISNUMBER(ER49),ER49,&quot;&quot;))</f><v></v></c><c r="IK49" s="38" t="str"><f aca="false">IF(ISNUMBER(GO49),GO49,IF(ISNUMBER(ES49),ES49,&quot;&quot;))</f><v></v></c><c r="IL49" s="38" t="str"><f aca="false">IF(ISNUMBER(GP49),GP49,IF(ISNUMBER(ET49),ET49,&quot;&quot;))</f><v></v></c><c r="IM49" s="38" t="str"><f aca="false">IF(ISNUMBER(GQ49),GQ49,IF(ISNUMBER(EU49),EU49,&quot;&quot;))</f><v></v></c><c r="IN49" s="38" t="str"><f aca="false">IF(ISNUMBER(GR49),GR49,IF(ISNUMBER(EV49),EV49,&quot;&quot;))</f><v></v></c><c r="IO49" s="38" t="str"><f aca="false">IF(ISNUMBER(GS49),GS49,IF(ISNUMBER(EW49),EW49,&quot;&quot;))</f><v></v></c><c r="IP49" s="38" t="str"><f aca="false">IF(ISNUMBER(GT49),GT49,IF(ISNUMBER(EX49),EX49,&quot;&quot;))</f><v></v></c><c r="IQ49" s="38" t="str"><f aca="false">IF(ISNUMBER(GU49),GU49,IF(ISNUMBER(EY49),EY49,&quot;&quot;))</f><v></v></c><c r="IR49" s="38" t="str"><f aca="false">IF(ISNUMBER(GV49),GV49,IF(ISNUMBER(EZ49),EZ49,&quot;&quot;))</f><v></v></c><c r="IS49" s="38" t="str"><f aca="false">IF(ISNUMBER(GW49),GW49,IF(ISNUMBER(FA49),FA49,&quot;&quot;))</f><v></v></c><c r="IT49" s="38" t="str"><f aca="false">IF(ISNUMBER(GX49),GX49,IF(ISNUMBER(FB49),FB49,&quot;&quot;))</f><v></v></c><c r="IU49" s="38" t="str"><f aca="false">IF(ISNUMBER(GY49),GY49,IF(ISNUMBER(FC49),FC49,&quot;&quot;))</f><v></v></c><c r="IV49" s="38" t="str"><f aca="false">IF(ISNUMBER(GZ49),GZ49,IF(ISNUMBER(FD49),FD49,&quot;&quot;))</f><v></v></c><c r="IW49" s="38" t="str"><f aca="false">IF(ISNUMBER(HA49),HA49,IF(ISNUMBER(FE49),FE49,&quot;&quot;))</f><v></v></c><c r="IX49" s="38" t="str"><f aca="false">IF(ISNUMBER(HB49),HB49,IF(ISNUMBER(FF49),FF49,&quot;&quot;))</f><v></v></c><c r="IY49" s="38" t="str"><f aca="false">IF(ISNUMBER(HC49),HC49,IF(ISNUMBER(FG49),FG49,&quot;&quot;))</f><v></v></c><c r="IZ49" s="38" t="str"><f aca="false">IF(ISNUMBER(HD49),HD49,IF(ISNUMBER(FH49),FH49,&quot;&quot;))</f><v></v></c><c r="JA49" s="38" t="str"><f aca="false">IF(ISNUMBER(HE49),HE49,IF(ISNUMBER(FI49),FI49,&quot;&quot;))</f><v></v></c><c r="JB49" s="38" t="str"><f aca="false">IF(ISNUMBER(HF49),HF49,IF(ISNUMBER(FJ49),FJ49,&quot;&quot;))</f><v></v></c><c r="JC49" s="38" t="str"><f aca="false">IF(ISNUMBER(HG49),HG49,IF(ISNUMBER(FK49),FK49,&quot;&quot;))</f><v></v></c><c r="JD49" s="38" t="str"><f aca="false">IF(ISNUMBER(HH49),HH49,IF(ISNUMBER(FL49),FL49,&quot;&quot;))</f><v></v></c><c r="JE49" s="38" t="str"><f aca="false">IF(ISNUMBER(HI49),HI49,IF(ISNUMBER(FM49),FM49,&quot;&quot;))</f><v></v></c><c r="JF49" s="38" t="str"><f aca="false">IF(ISNUMBER(HJ49),HJ49,IF(ISNUMBER(FN49),FN49,&quot;&quot;))</f><v></v></c><c r="JG49" s="38" t="str"><f aca="false">IF(ISNUMBER(HK49),HK49,IF(ISNUMBER(FO49),FO49,&quot;&quot;))</f><v></v></c><c r="JH49" s="38" t="str"><f aca="false">IF(ISNUMBER(HL49),HL49,IF(ISNUMBER(FP49),FP49,&quot;&quot;))</f><v></v></c><c r="JI49" s="38" t="str"><f aca="false">IF(ISNUMBER(HM49),HM49,IF(ISNUMBER(FQ49),FQ49,&quot;&quot;))</f><v></v></c><c r="JJ49" s="38" t="str"><f aca="false">IF(ISNUMBER(HN49),HN49,IF(ISNUMBER(FR49),FR49,&quot;&quot;))</f><v></v></c><c r="JK49" s="38" t="str"><f aca="false">IF(ISNUMBER(HO49),HO49,IF(ISNUMBER(FS49),FS49,&quot;&quot;))</f><v></v></c><c r="JL49" s="38" t="str"><f aca="false">IF(ISNUMBER(HP49),HP49,IF(ISNUMBER(FT49),FT49,&quot;&quot;))</f><v></v></c><c r="JM49" s="38" t="str"><f aca="false">IF(ISNUMBER(HQ49),HQ49,IF(ISNUMBER(FU49),FU49,&quot;&quot;))</f><v></v></c><c r="JN49" s="51" t="str"><f aca="false">IF(ISNUMBER(HR49),HR49,IF(ISNUMBER(FV49),FV49,&quot;&quot;))</f><v></v></c><c r="JO49" s="59" t="str"><f aca="false">IF(ISNUMBER(HS49),HS49,IF(ISNUMBER(FW49),FW49,&quot;&quot;))</f><v></v></c><c r="JP49" s="59" t="str"><f aca="false">IF(ISNUMBER(HT49),HT49,IF(ISNUMBER(FX49),FX49,&quot;&quot;))</f><v></v></c><c r="JQ49" s="59" t="str"><f aca="false">IF(ISNUMBER(HU49),HU49,IF(ISNUMBER(FY49),FY49,&quot;&quot;))</f><v></v></c><c r="JR49" s="59" t="str"><f aca="false">IF(ISNUMBER(HV49),HV49,IF(ISNUMBER(FZ49),FZ49,&quot;&quot;))</f><v></v></c><c r="JS49" s="59" t="str"><f aca="false">IF(ISNUMBER(HW49),HW49,IF(ISNUMBER(GA49),GA49,&quot;&quot;))</f><v></v></c><c r="JT49" s="59" t="str"><f aca="false">IF(ISNUMBER(HX49),HX49,IF(ISNUMBER(GB49),GB49,&quot;&quot;))</f><v></v></c><c r="JU49" s="59" t="str"><f aca="false">IF(ISNUMBER(HY49),HY49,IF(ISNUMBER(GC49),GC49,&quot;&quot;))</f><v></v></c><c r="JV49" s="59" t="str"><f aca="false">IF(ISNUMBER(HZ49),HZ49,IF(ISNUMBER(GD49),GD49,&quot;&quot;))</f><v></v></c><c r="JW49" s="59" t="str"><f aca="false">IF(ISNUMBER(IA49),IA49,IF(ISNUMBER(GE49),GE49,&quot;&quot;))</f><v></v></c><c r="JX49" s="59" t="str"><f aca="false">IF(ISNUMBER(IB49),IB49,IF(ISNUMBER(GF49),GF49,&quot;&quot;))</f><v></v></c><c r="JY49" s="59" t="str"><f aca="false">IF(ISNUMBER(IC49),IC49,IF(ISNUMBER(GG49),GG49,&quot;&quot;))</f><v></v></c><c r="JZ49" s="59" t="str"><f aca="false">IF(ISNUMBER(ID49),ID49,IF(ISNUMBER(GH49),GH49,&quot;&quot;))</f><v></v></c><c r="KA49" s="59" t="str"><f aca="false">IF(ISNUMBER(IE49),IE49,IF(ISNUMBER(GI49),GI49,&quot;&quot;))</f><v></v></c><c r="KB49" s="59" t="str"><f aca="false">IF(ISNUMBER(IF49),IF49,IF(ISNUMBER(GJ49),GJ49,&quot;&quot;))</f><v></v></c><c r="KC49" s="59" t="str"><f aca="false">IF(ISNUMBER(IG49),IG49,IF(ISNUMBER(GK49),GK49,&quot;&quot;))</f><v></v></c><c r="KD49" s="61" t="str"><f aca="false">IF(ISNUMBER(IH49),IH49,IF(ISNUMBER(GL49),GL49,&quot;&quot;))</f><v></v></c><c r="KE49" s="52" t="str"><f aca="false">IF(AND(ISNUMBER(II49),ISNUMBER(CU49)),II49-CU49,&quot;&quot;)</f><v></v></c><c r="KF49" s="38" t="str"><f aca="false">IF(AND(ISNUMBER(IJ49),ISNUMBER(CV49)),IJ49-CV49,&quot;&quot;)</f><v></v></c><c r="KG49" s="38" t="str"><f aca="false">IF(AND(ISNUMBER(IK49),ISNUMBER(CW49)),IK49-CW49,&quot;&quot;)</f><v></v></c><c r="KH49" s="38" t="str"><f aca="false">IF(AND(ISNUMBER(IL49),ISNUMBER(CX49)),IL49-CX49,&quot;&quot;)</f><v></v></c><c r="KI49" s="38" t="str"><f aca="false">IF(AND(ISNUMBER(IM49),ISNUMBER(CY49)),IM49-CY49,&quot;&quot;)</f><v></v></c><c r="KJ49" s="38" t="str"><f aca="false">IF(AND(ISNUMBER(IN49),ISNUMBER(CZ49)),IN49-CZ49,&quot;&quot;)</f><v></v></c><c r="KK49" s="38" t="str"><f aca="false">IF(AND(ISNUMBER(IO49),ISNUMBER(DA49)),IO49-DA49,&quot;&quot;)</f><v></v></c><c r="KL49" s="38" t="str"><f aca="false">IF(AND(ISNUMBER(IP49),ISNUMBER(DB49)),IP49-DB49,&quot;&quot;)</f><v></v></c><c r="KM49" s="38" t="str"><f aca="false">IF(AND(ISNUMBER(IQ49),ISNUMBER(DC49)),IQ49-DC49,&quot;&quot;)</f><v></v></c><c r="KN49" s="38" t="str"><f aca="false">IF(AND(ISNUMBER(IR49),ISNUMBER(DD49)),IR49-DD49,&quot;&quot;)</f><v></v></c><c r="KO49" s="38" t="str"><f aca="false">IF(AND(ISNUMBER(IS49),ISNUMBER(DE49)),IS49-DE49,&quot;&quot;)</f><v></v></c><c r="KP49" s="38" t="str"><f aca="false">IF(AND(ISNUMBER(IT49),ISNUMBER(DF49)),IT49-DF49,&quot;&quot;)</f><v></v></c><c r="KQ49" s="38" t="str"><f aca="false">IF(AND(ISNUMBER(IU49),ISNUMBER(DG49)),IU49-DG49,&quot;&quot;)</f><v></v></c><c r="KR49" s="38" t="str"><f aca="false">IF(AND(ISNUMBER(IV49),ISNUMBER(DH49)),IV49-DH49,&quot;&quot;)</f><v></v></c><c r="KS49" s="38" t="str"><f aca="false">IF(AND(ISNUMBER(IW49),ISNUMBER(DI49)),IW49-DI49,&quot;&quot;)</f><v></v></c><c r="KT49" s="38" t="str"><f aca="false">IF(AND(ISNUMBER(IX49),ISNUMBER(DJ49)),IX49-DJ49,&quot;&quot;)</f><v></v></c><c r="KU49" s="38" t="str"><f aca="false">IF(AND(ISNUMBER(IY49),ISNUMBER(DK49)),IY49-DK49,&quot;&quot;)</f><v></v></c><c r="KV49" s="38" t="str"><f aca="false">IF(AND(ISNUMBER(IZ49),ISNUMBER(DL49)),IZ49-DL49,&quot;&quot;)</f><v></v></c><c r="KW49" s="38" t="str"><f aca="false">IF(AND(ISNUMBER(JA49),ISNUMBER(DM49)),JA49-DM49,&quot;&quot;)</f><v></v></c><c r="KX49" s="38" t="str"><f aca="false">IF(AND(ISNUMBER(JB49),ISNUMBER(DN49)),JB49-DN49,&quot;&quot;)</f><v></v></c><c r="KY49" s="38" t="str"><f aca="false">IF(AND(ISNUMBER(JC49),ISNUMBER(DO49)),JC49-DO49,&quot;&quot;)</f><v></v></c><c r="KZ49" s="38" t="str"><f aca="false">IF(AND(ISNUMBER(JD49),ISNUMBER(DP49)),JD49-DP49,&quot;&quot;)</f><v></v></c><c r="LA49" s="38" t="str"><f aca="false">IF(AND(ISNUMBER(JE49),ISNUMBER(DQ49)),JE49-DQ49,&quot;&quot;)</f><v></v></c><c r="LB49" s="38" t="str"><f aca="false">IF(AND(ISNUMBER(JF49),ISNUMBER(DR49)),JF49-DR49,&quot;&quot;)</f><v></v></c><c r="LC49" s="38" t="str"><f aca="false">IF(AND(ISNUMBER(JG49),ISNUMBER(DS49)),JG49-DS49,&quot;&quot;)</f><v></v></c><c r="LD49" s="38" t="str"><f aca="false">IF(AND(ISNUMBER(JH49),ISNUMBER(DT49)),JH49-DT49,&quot;&quot;)</f><v></v></c><c r="LE49" s="38" t="str"><f aca="false">IF(AND(ISNUMBER(JI49),ISNUMBER(DU49)),JI49-DU49,&quot;&quot;)</f><v></v></c><c r="LF49" s="38" t="str"><f aca="false">IF(AND(ISNUMBER(JJ49),ISNUMBER(DV49)),JJ49-DV49,&quot;&quot;)</f><v></v></c><c r="LG49" s="38" t="str"><f aca="false">IF(AND(ISNUMBER(JK49),ISNUMBER(DW49)),JK49-DW49,&quot;&quot;)</f><v></v></c><c r="LH49" s="38" t="str"><f aca="false">IF(AND(ISNUMBER(JL49),ISNUMBER(DX49)),JL49-DX49,&quot;&quot;)</f><v></v></c><c r="LI49" s="38" t="str"><f aca="false">IF(AND(ISNUMBER(JM49),ISNUMBER(DY49)),JM49-DY49,&quot;&quot;)</f><v></v></c><c r="LJ49" s="38" t="str"><f aca="false">IF(AND(ISNUMBER(JN49),ISNUMBER(DZ49)),JN49-DZ49,&quot;&quot;)</f><v></v></c><c r="LK49" s="38" t="str"><f aca="false">IF(AND(ISNUMBER(JO49),ISNUMBER(EA49)),JO49-EA49,&quot;&quot;)</f><v></v></c><c r="LL49" s="38" t="str"><f aca="false">IF(AND(ISNUMBER(JP49),ISNUMBER(EB49)),JP49-EB49,&quot;&quot;)</f><v></v></c><c r="LM49" s="38" t="str"><f aca="false">IF(AND(ISNUMBER(JQ49),ISNUMBER(EC49)),JQ49-EC49,&quot;&quot;)</f><v></v></c><c r="LN49" s="38" t="str"><f aca="false">IF(AND(ISNUMBER(JR49),ISNUMBER(ED49)),JR49-ED49,&quot;&quot;)</f><v></v></c><c r="LO49" s="38" t="str"><f aca="false">IF(AND(ISNUMBER(JS49),ISNUMBER(EE49)),JS49-EE49,&quot;&quot;)</f><v></v></c><c r="LP49" s="38" t="str"><f aca="false">IF(AND(ISNUMBER(JT49),ISNUMBER(EF49)),JT49-EF49,&quot;&quot;)</f><v></v></c><c r="LQ49" s="38" t="str"><f aca="false">IF(AND(ISNUMBER(JU49),ISNUMBER(EG49)),JU49-EG49,&quot;&quot;)</f><v></v></c><c r="LR49" s="38" t="str"><f aca="false">IF(AND(ISNUMBER(JV49),ISNUMBER(EH49)),JV49-EH49,&quot;&quot;)</f><v></v></c><c r="LS49" s="38" t="str"><f aca="false">IF(AND(ISNUMBER(JW49),ISNUMBER(EI49)),JW49-EI49,&quot;&quot;)</f><v></v></c><c r="LT49" s="38" t="str"><f aca="false">IF(AND(ISNUMBER(JX49),ISNUMBER(EJ49)),JX49-EJ49,&quot;&quot;)</f><v></v></c><c r="LU49" s="38" t="str"><f aca="false">IF(AND(ISNUMBER(JY49),ISNUMBER(EK49)),JY49-EK49,&quot;&quot;)</f><v></v></c><c r="LV49" s="38" t="str"><f aca="false">IF(AND(ISNUMBER(JZ49),ISNUMBER(EL49)),JZ49-EL49,&quot;&quot;)</f><v></v></c><c r="LW49" s="38" t="str"><f aca="false">IF(AND(ISNUMBER(KA49),ISNUMBER(EM49)),KA49-EM49,&quot;&quot;)</f><v></v></c><c r="LX49" s="38" t="str"><f aca="false">IF(AND(ISNUMBER(KB49),ISNUMBER(EN49)),KB49-EN49,&quot;&quot;)</f><v></v></c><c r="LY49" s="38" t="str"><f aca="false">IF(AND(ISNUMBER(KC49),ISNUMBER(EO49)),KC49-EO49,&quot;&quot;)</f><v></v></c><c r="LZ49" s="38" t="str"><f aca="false">IF(AND(ISNUMBER(KD49),ISNUMBER(EP49)),KD49-EP49,&quot;&quot;)</f><v></v></c><c r="MA49" s="38" t="str"><f aca="false">IF(AND(ISNUMBER(HT49),ISNUMBER(FX49)),HT49-FX49,&quot;&quot;)</f><v></v></c><c r="MB49" s="38" t="str"><f aca="false">IF(AND(ISNUMBER(HU49),ISNUMBER(FY49)),HU49-FY49,&quot;&quot;)</f><v></v></c><c r="MC49" s="38" t="str"><f aca="false">IF(AND(ISNUMBER(HY49),ISNUMBER(GC49)),HY49-GC49,&quot;&quot;)</f><v></v></c><c r="MD49" s="38" t="n"><f aca="false">HZ49-GD49</f><v>0</v></c></row><row collapsed="false" customFormat="false" customHeight="true" hidden="false" ht="26.25" outlineLevel="0" r="50"><c r="A50" s="35" t="n"><v>41192</v></c><c r="B50" s="36" t="s"><v>427</v></c><c r="C50" s="36" t="s"><v>428</v></c><c r="D50" s="37" t="s"><v>339</v></c><c r="E50" s="38" t="n"><v>59</v></c><c r="F50" s="35" t="n"><v>19557</v></c><c r="G50" s="36" t="s"><v>340</v></c><c r="H50" s="36" t="s"><v>358</v></c><c r="I50" s="65" t="n"><v>1831459</v></c><c r="J50" s="38" t="s"><v>364</v></c><c r="K50" s="86"/><c r="L50" s="87"/><c r="M50" s="87"/><c r="N50" s="87"/><c r="O50" s="87"/><c r="P50" s="42" t="n"><v>-0.5</v></c><c r="Q50" s="38" t="n"><v>-0.53</v></c><c r="R50" s="38" t="s"><v>334</v></c><c r="S50" s="44" t="n"><v>41117</v></c><c r="T50" s="45" t="n"><v>-5.25</v></c><c r="U50" s="45" t="n"><v>1.75</v></c><c r="V50" s="38" t="n"><v>91</v></c><c r="W50" s="38" t="n"><v>25</v></c><c r="X50" s="38" t="n"><v>15</v></c><c r="Y50" s="38" t="n"><v>586</v></c><c r="Z50" s="38" t="n"><v>25.84</v></c><c r="AC50" s="38" t="n"><v>3.62</v></c><c r="AD50" s="38" t="n"><v>43.49</v></c><c r="AE50" s="38" t="n"><v>170</v></c><c r="AF50" s="38" t="n"><v>44.47</v></c><c r="AG50" s="38" t="n"><v>80</v></c><c r="AH50" s="38" t="n"><v>0</v></c><c r="AI50" s="38" t="n"><f aca="false">IF(AND(ISNUMBER(SK),SK&gt;0),1,0)</f><v>0</v></c><c r="AK50" s="46" t="n"><v>41366</v></c><c r="AL50" s="47"/><c r="AM50" s="45" t="n"><v>0</v></c><c r="AN50" s="45" t="n"><v>0.75</v></c><c r="AO50" s="38" t="n"><v>55</v></c><c r="AP50" s="38" t="n"><v>25</v></c><c r="AQ50" s="38" t="n"><v>14</v></c><c r="AR50" s="38" t="n"><v>537</v></c><c r="AS50" s="38" t="n"><v>2674</v></c><c r="AZ50" s="38" t="n"><f aca="false">IF(ISNUMBER(AM50),AM50+0.5*AN50,&quot;&quot;)</f><v>0.375</v></c><c r="BA50" s="38" t="n"><f aca="false">IF(ISNUMBER(AZ50),IF(ISNUMBER(Q50),AZ50-Q50,&quot;MISSING&quot;),&quot;&quot;)</f><v>0.905</v></c><c r="BB50" s="38" t="n"><f aca="false">IF(AND(ISNUMBER(AR50),ISNUMBER(Y50)),AR50-Y50,IF(ISNUMBER(AR50),&quot;MISSING&quot;,&quot;&quot;))</f><v>-49</v></c><c r="BC50" s="39" t="n"><v>41551</v></c><c r="BD50" s="62" t="n"><v>40</v></c><c r="BE50" s="45" t="n"><v>0</v></c><c r="BF50" s="45" t="n"><v>1</v></c><c r="BG50" s="38" t="n"><v>65</v></c><c r="BH50" s="38" t="n"><v>30</v></c><c r="BI50" s="38" t="n"><v>16</v></c><c r="BJ50" s="38" t="n"><v>551</v></c><c r="BK50" s="38" t="n"><v>2618</v></c><c r="BL50" s="38" t="n"><v>25.74</v></c><c r="BM50" s="38" t="n"><v>4.28</v></c><c r="BN50" s="38" t="n"><v>42.56</v></c><c r="BO50" s="38" t="n"><v>169</v></c><c r="BP50" s="38" t="n"><v>43.83</v></c><c r="BQ50" s="38" t="n"><v>79</v></c><c r="BR50" s="38" t="n"><f aca="false">IF(ISNUMBER(BE50),BE50+0.5*BF50,&quot;&quot;)</f><v>0.5</v></c><c r="BS50" s="38" t="n"><f aca="false">IF(ISNUMBER(BR50),IF(ISNUMBER($Q50),BR50-$Q50,&quot;MISSING&quot;),&quot;&quot;)</f><v>1.03</v></c><c r="BT50" s="38" t="n"><f aca="false">IF(AND(ISNUMBER(BJ50),ISNUMBER($Y50)),BJ50-$Y50,IF(ISNUMBER(BJ50),&quot;MISSING&quot;,&quot;&quot;))</f><v>-35</v></c><c r="BU50" s="38" t="n"><f aca="false">IF(AND(ISBLANK($AM50),ISBLANK($BE50)),0,1)</f><v>1</v></c><c r="BV50" s="38" t="n"><f aca="false">IF(AND(ISNUMBER($AM50),ISNUMBER($BE50)),1,0)</f><v>1</v></c><c r="BW50" s="38" t="n"><f aca="false">IF(BV50,SE_PREOP,&quot;&quot;)</f><v>-4.375</v></c><c r="BX50" s="38" t="n"><f aca="false">IF(FU_6_AND_12,SE_6,&quot;&quot;)</f><v>0.375</v></c><c r="BY50" s="38" t="n"><f aca="false">IF(FU_6_AND_12,SE_12,&quot;&quot;)</f><v>0.5</v></c><c r="BZ50" s="49" t="n"><f aca="false">IF(AND(ISNUMBER(BC50),ISNUMBER(BE50)),BC50-A50,IF(ISNUMBER(AK50),AK50-A50,0))</f><v>359</v></c><c r="CA50" s="50" t="n"><f aca="false">IF(BZ50&gt;0,BZ50/30,&quot;&quot;)</f><v>11.9666666666667</v></c><c r="CB50" s="38" t="n"><f aca="false">IF(AND(ISNUMBER(AZ50),ISNUMBER(BR50)),(BR50-AZ50),&quot;&quot;)</f><v>0.125</v></c><c r="CC50" s="38" t="str"><f aca="false">IF(AND(ISNUMBER(AX50), ISNUMBER(AD50)), AVERAGE(AX50,AV50)-AVERAGE(AD50,AF50),&quot;&quot;)</f><v></v></c><c r="CD50" s="38" t="n"><f aca="false">IF(AND(ISNUMBER(BN50), ISNUMBER(AD50)), AVERAGE(BN50,BP50)-AVERAGE(AD50,AF50),&quot;&quot;)</f><v>-0.785000000000004</v></c><c r="CE50" s="38" t="n"><f aca="false">IF(ISNUMBER(CD50),CD50,IF(ISNUMBER(CC50),CC50,&quot;&quot;))</f><v>-0.785000000000004</v></c><c r="CF50" s="38" t="n"><f aca="false">IF(AND(ISNUMBER(SPH_PREOP),ISNUMBER(SE_LAST_)),SPH_PREOP+CYL_PREOP/2,&quot;&quot;)</f><v>-4.375</v></c><c r="CG50" s="38" t="n"><f aca="false">IF(ISNUMBER(SE_12),SE_12,IF(ISNUMBER(SE_6),SE_6,&quot;&quot;))</f><v>0.5</v></c><c r="CH50" s="51" t="n"><f aca="false">IF(AND(ISNUMBER(SE_LAST_),ISNUMBER(REF_TARGET)),SE_LAST_-REF_TARGET,&quot;&quot;)</f><v>1.03</v></c><c r="CI50" s="52" t="n"><f aca="false">IF(ISNUMBER(Y50),IF(ISNUMBER(BJ50),BJ50-Y50,IF(ISNUMBER(AR50),AR50-Y50,&quot;&quot;)),&quot;&quot;)</f><v>-35</v></c><c r="CJ50" s="38" t="n"><f aca="false">IF(ISNUMBER(Z50),IF(ISNUMBER(AT50),AT50-Z50,IF(ISNUMBER(BL50),BL50-Z50,&quot;&quot;)),&quot;&quot;)</f><v>-0.100000000000001</v></c><c r="CK50" s="53" t="n"><f aca="false">IF(ISNUMBER(LAST_SE_ERROR),REF_TARGET,&quot;&quot;)</f><v>-0.53</v></c><c r="CL50" s="53" t="n"><f aca="false">IF(AND(OR(ISNUMBER(BH50),ISNUMBER(AP50)),ISNUMBER(W50)),-LOG(20/W50)--LOG(20/IF(ISNUMBER(BH50),BH50,AP50)),&quot;&quot;)</f><v>-0.0791812460476249</v></c><c r="CM50" s="54" t="n"><f aca="false">IF(ISNUMBER(BF50),BF50,IF(ISNUMBER(AN50),AN50,&quot;&quot;))</f><v>1</v></c><c r="CN50" s="54" t="n"><f aca="false">IF(AND(ISNUMBER(CM50),ISNUMBER(U50)),CM50-U50,&quot;&quot;)</f><v>-0.75</v></c><c r="CO50" s="55" t="n"><f aca="false">IF(ISNUMBER(BCVA_12),BCVA_12,IF(ISNUMBER(BCVA_6),BCVA_6,&quot;&quot;))</f><v>30</v></c><c r="CP50" s="55" t="n"><f aca="false">IF(ISNUMBER(CO50),PREOP_BCVA,&quot;&quot;)</f><v>25</v></c><c r="CQ50" s="56" t="n"><f aca="false">IF(AND(REF_TARGET&lt;=0,REF_TARGET&gt;-1),IF(ISNUMBER(UDVA_12),UDVA_12,IF(ISNUMBER(UDVA_6),UDVA_6,&quot;&quot;)),&quot;&quot;)</f><v>40</v></c><c r="CR50" s="53" t="n"><f aca="false">IF(ISNUMBER(PREOP_PENTACAM_RV),IF(ISNUMBER(SPH_6),IF(ISNUMBER($EQ50),0,1),&quot;&quot;),&quot;&quot;)</f><v>1</v></c><c r="CS50" s="53" t="n"><f aca="false">IF(ISNUMBER(PREOP_PENTACAM_RV),IF(ISNUMBER(SPH_12),IF(ISNUMBER($GM50),0,1),&quot;&quot;),&quot;&quot;)</f><v>0</v></c><c r="CT50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50" s="0" t="n"><v>7.91</v></c><c r="CV50" s="38" t="n"><v>7.75</v></c><c r="CW50" s="38" t="n"><v>165.5</v></c><c r="CX50" s="38" t="n"><v>-0.9</v></c><c r="CY50" s="38" t="n"><v>0.15</v></c><c r="CZ50" s="38" t="n"><v>0.51</v></c><c r="DA50" s="38" t="n"><v>3.09</v></c><c r="DB50" s="38" t="n"><v>3.73</v></c><c r="DC50" s="38" t="n"><v>645</v></c><c r="DD50" s="38" t="n"><v>647</v></c><c r="DE50" s="38" t="n"><v>630</v></c><c r="DF50" s="38" t="n"><v>667</v></c><c r="DG50" s="38" t="n"><v>629</v></c><c r="DH50" s="38" t="n"><v>653</v></c><c r="DI50" s="38" t="n"><v>559</v></c><c r="DJ50" s="38" t="n"><v>-3.14</v></c><c r="DK50" s="38" t="n"><v>-3.14</v></c><c r="DL50" s="38" t="n"><v>7.83</v></c><c r="DM50" s="38" t="n"><v>7.8</v></c><c r="DN50" s="38" t="n"><v>7.82</v></c><c r="DO50" s="38" t="n"><v>7.98</v></c><c r="DP50" s="38" t="n"><v>8.34</v></c><c r="DQ50" s="38" t="n"><v>8.84</v></c><c r="DR50" s="38" t="n"><v>0</v></c><c r="DS50" s="38" t="n"><v>0.5</v></c><c r="DT50" s="38" t="n"><v>7.69</v></c><c r="DU50" s="38" t="n"><v>7.32</v></c><c r="DV50" s="38" t="n"><v>7.13</v></c><c r="DW50" s="38" t="n"><v>7.14</v></c><c r="DX50" s="38" t="n"><v>7.47</v></c><c r="DY50" s="38" t="n"><v>7.64</v></c><c r="DZ50" s="38" t="n"><v>0</v></c><c r="EA50" s="58" t="n"><v>0.5</v></c><c r="EB50" s="59" t="n"><v>42.7</v></c><c r="EC50" s="59" t="n"><v>43.5</v></c><c r="ED50" s="59" t="n"><v>43.1</v></c><c r="EE50" s="59" t="n"><v>165.5</v></c><c r="EF50" s="59" t="n"><v>0.9</v></c><c r="EG50" s="59" t="n"><v>-4.9</v></c><c r="EH50" s="59" t="n"><v>-5.6</v></c><c r="EI50" s="59" t="n"><v>-5.2</v></c><c r="EJ50" s="59" t="n"><v>140.1</v></c><c r="EK50" s="59" t="n"><v>0.6</v></c><c r="EL50" s="59" t="n"><v>4.5</v></c><c r="EM50" s="59" t="n"><v>12.8</v></c><c r="EN50" s="59" t="n"><v>26</v></c><c r="EO50" s="59" t="n"><v>58.4</v></c><c r="EP50" s="60" t="n"><v>16</v></c><c r="GM50" s="52" t="n"><v>7.96</v></c><c r="GN50" s="38" t="n"><v>7.72</v></c><c r="GO50" s="38" t="n"><v>171.4</v></c><c r="GP50" s="38" t="n"><v>-1.3</v></c><c r="GQ50" s="38" t="n"><v>0.47</v></c><c r="GR50" s="38" t="n"><v>0.5</v></c><c r="GS50" s="38" t="n"><v>3.98</v></c><c r="GT50" s="38" t="n"><v>4.51</v></c><c r="GU50" s="38" t="n"><v>528</v></c><c r="GV50" s="38" t="n"><v>528</v></c><c r="GW50" s="38" t="n"><v>636</v></c><c r="GX50" s="38" t="n"><v>579</v></c><c r="GY50" s="38" t="n"><v>594</v></c><c r="GZ50" s="38" t="n"><v>609</v></c><c r="HA50" s="38" t="n"><v>520</v></c><c r="HB50" s="38" t="n"><v>-0.69</v></c><c r="HC50" s="38" t="n"><v>-0.9</v></c><c r="HD50" s="38" t="n"><v>7.85</v></c><c r="HE50" s="38" t="n"><v>7.81</v></c><c r="HF50" s="38" t="n"><v>7.85</v></c><c r="HG50" s="38" t="n"><v>7.99</v></c><c r="HH50" s="38" t="n"><v>8.3</v></c><c r="HI50" s="38" t="n"><v>8.65</v></c><c r="HJ50" s="38" t="n"><v>0</v></c><c r="HK50" s="38" t="n"><v>1.1</v></c><c r="HL50" s="38" t="n"><v>6.58</v></c><c r="HM50" s="38" t="n"><v>6.48</v></c><c r="HN50" s="38" t="n"><v>6.6</v></c><c r="HO50" s="38" t="n"><v>6.99</v></c><c r="HP50" s="38" t="n"><v>7.41</v></c><c r="HQ50" s="38" t="n"><v>7.63</v></c><c r="HR50" s="38" t="n"><v>0</v></c><c r="HS50" s="51" t="n"><v>1.1</v></c><c r="HT50" s="59" t="n"><v>42.4</v></c><c r="HU50" s="59" t="n"><v>43.7</v></c><c r="HV50" s="59" t="n"><v>43.1</v></c><c r="HW50" s="59" t="n"><v>171.4</v></c><c r="HX50" s="59" t="n"><v>1.3</v></c><c r="HY50" s="59" t="n"><v>-6</v></c><c r="HZ50" s="59" t="n"><v>-6.3</v></c><c r="IA50" s="59" t="n"><v>-6.2</v></c><c r="IB50" s="59" t="n"><v>17.3</v></c><c r="IC50" s="59" t="n"><v>0.3</v></c><c r="ID50" s="59" t="n"><v>3.8</v></c><c r="IE50" s="59" t="n"><v>11.1</v></c><c r="IF50" s="59" t="n"><v>23.7</v></c><c r="IG50" s="59" t="n"><v>56.1</v></c><c r="IH50" s="61" t="n"><v>19</v></c><c r="II50" s="52" t="n"><f aca="false">IF(ISNUMBER(GM50),GM50,IF(ISNUMBER(EQ50),EQ50,&quot;&quot;))</f><v>7.96</v></c><c r="IJ50" s="38" t="n"><f aca="false">IF(ISNUMBER(GN50),GN50,IF(ISNUMBER(ER50),ER50,&quot;&quot;))</f><v>7.72</v></c><c r="IK50" s="38" t="n"><f aca="false">IF(ISNUMBER(GO50),GO50,IF(ISNUMBER(ES50),ES50,&quot;&quot;))</f><v>171.4</v></c><c r="IL50" s="38" t="n"><f aca="false">IF(ISNUMBER(GP50),GP50,IF(ISNUMBER(ET50),ET50,&quot;&quot;))</f><v>-1.3</v></c><c r="IM50" s="38" t="n"><f aca="false">IF(ISNUMBER(GQ50),GQ50,IF(ISNUMBER(EU50),EU50,&quot;&quot;))</f><v>0.47</v></c><c r="IN50" s="38" t="n"><f aca="false">IF(ISNUMBER(GR50),GR50,IF(ISNUMBER(EV50),EV50,&quot;&quot;))</f><v>0.5</v></c><c r="IO50" s="38" t="n"><f aca="false">IF(ISNUMBER(GS50),GS50,IF(ISNUMBER(EW50),EW50,&quot;&quot;))</f><v>3.98</v></c><c r="IP50" s="38" t="n"><f aca="false">IF(ISNUMBER(GT50),GT50,IF(ISNUMBER(EX50),EX50,&quot;&quot;))</f><v>4.51</v></c><c r="IQ50" s="38" t="n"><f aca="false">IF(ISNUMBER(GU50),GU50,IF(ISNUMBER(EY50),EY50,&quot;&quot;))</f><v>528</v></c><c r="IR50" s="38" t="n"><f aca="false">IF(ISNUMBER(GV50),GV50,IF(ISNUMBER(EZ50),EZ50,&quot;&quot;))</f><v>528</v></c><c r="IS50" s="38" t="n"><f aca="false">IF(ISNUMBER(GW50),GW50,IF(ISNUMBER(FA50),FA50,&quot;&quot;))</f><v>636</v></c><c r="IT50" s="38" t="n"><f aca="false">IF(ISNUMBER(GX50),GX50,IF(ISNUMBER(FB50),FB50,&quot;&quot;))</f><v>579</v></c><c r="IU50" s="38" t="n"><f aca="false">IF(ISNUMBER(GY50),GY50,IF(ISNUMBER(FC50),FC50,&quot;&quot;))</f><v>594</v></c><c r="IV50" s="38" t="n"><f aca="false">IF(ISNUMBER(GZ50),GZ50,IF(ISNUMBER(FD50),FD50,&quot;&quot;))</f><v>609</v></c><c r="IW50" s="38" t="n"><f aca="false">IF(ISNUMBER(HA50),HA50,IF(ISNUMBER(FE50),FE50,&quot;&quot;))</f><v>520</v></c><c r="IX50" s="38" t="n"><f aca="false">IF(ISNUMBER(HB50),HB50,IF(ISNUMBER(FF50),FF50,&quot;&quot;))</f><v>-0.69</v></c><c r="IY50" s="38" t="n"><f aca="false">IF(ISNUMBER(HC50),HC50,IF(ISNUMBER(FG50),FG50,&quot;&quot;))</f><v>-0.9</v></c><c r="IZ50" s="38" t="n"><f aca="false">IF(ISNUMBER(HD50),HD50,IF(ISNUMBER(FH50),FH50,&quot;&quot;))</f><v>7.85</v></c><c r="JA50" s="38" t="n"><f aca="false">IF(ISNUMBER(HE50),HE50,IF(ISNUMBER(FI50),FI50,&quot;&quot;))</f><v>7.81</v></c><c r="JB50" s="38" t="n"><f aca="false">IF(ISNUMBER(HF50),HF50,IF(ISNUMBER(FJ50),FJ50,&quot;&quot;))</f><v>7.85</v></c><c r="JC50" s="38" t="n"><f aca="false">IF(ISNUMBER(HG50),HG50,IF(ISNUMBER(FK50),FK50,&quot;&quot;))</f><v>7.99</v></c><c r="JD50" s="38" t="n"><f aca="false">IF(ISNUMBER(HH50),HH50,IF(ISNUMBER(FL50),FL50,&quot;&quot;))</f><v>8.3</v></c><c r="JE50" s="38" t="n"><f aca="false">IF(ISNUMBER(HI50),HI50,IF(ISNUMBER(FM50),FM50,&quot;&quot;))</f><v>8.65</v></c><c r="JF50" s="38" t="n"><f aca="false">IF(ISNUMBER(HJ50),HJ50,IF(ISNUMBER(FN50),FN50,&quot;&quot;))</f><v>0</v></c><c r="JG50" s="38" t="n"><f aca="false">IF(ISNUMBER(HK50),HK50,IF(ISNUMBER(FO50),FO50,&quot;&quot;))</f><v>1.1</v></c><c r="JH50" s="38" t="n"><f aca="false">IF(ISNUMBER(HL50),HL50,IF(ISNUMBER(FP50),FP50,&quot;&quot;))</f><v>6.58</v></c><c r="JI50" s="38" t="n"><f aca="false">IF(ISNUMBER(HM50),HM50,IF(ISNUMBER(FQ50),FQ50,&quot;&quot;))</f><v>6.48</v></c><c r="JJ50" s="38" t="n"><f aca="false">IF(ISNUMBER(HN50),HN50,IF(ISNUMBER(FR50),FR50,&quot;&quot;))</f><v>6.6</v></c><c r="JK50" s="38" t="n"><f aca="false">IF(ISNUMBER(HO50),HO50,IF(ISNUMBER(FS50),FS50,&quot;&quot;))</f><v>6.99</v></c><c r="JL50" s="38" t="n"><f aca="false">IF(ISNUMBER(HP50),HP50,IF(ISNUMBER(FT50),FT50,&quot;&quot;))</f><v>7.41</v></c><c r="JM50" s="38" t="n"><f aca="false">IF(ISNUMBER(HQ50),HQ50,IF(ISNUMBER(FU50),FU50,&quot;&quot;))</f><v>7.63</v></c><c r="JN50" s="51" t="n"><f aca="false">IF(ISNUMBER(HR50),HR50,IF(ISNUMBER(FV50),FV50,&quot;&quot;))</f><v>0</v></c><c r="JO50" s="59" t="n"><f aca="false">IF(ISNUMBER(HS50),HS50,IF(ISNUMBER(FW50),FW50,&quot;&quot;))</f><v>1.1</v></c><c r="JP50" s="59" t="n"><f aca="false">IF(ISNUMBER(HT50),HT50,IF(ISNUMBER(FX50),FX50,&quot;&quot;))</f><v>42.4</v></c><c r="JQ50" s="59" t="n"><f aca="false">IF(ISNUMBER(HU50),HU50,IF(ISNUMBER(FY50),FY50,&quot;&quot;))</f><v>43.7</v></c><c r="JR50" s="59" t="n"><f aca="false">IF(ISNUMBER(HV50),HV50,IF(ISNUMBER(FZ50),FZ50,&quot;&quot;))</f><v>43.1</v></c><c r="JS50" s="59" t="n"><f aca="false">IF(ISNUMBER(HW50),HW50,IF(ISNUMBER(GA50),GA50,&quot;&quot;))</f><v>171.4</v></c><c r="JT50" s="59" t="n"><f aca="false">IF(ISNUMBER(HX50),HX50,IF(ISNUMBER(GB50),GB50,&quot;&quot;))</f><v>1.3</v></c><c r="JU50" s="59" t="n"><f aca="false">IF(ISNUMBER(HY50),HY50,IF(ISNUMBER(GC50),GC50,&quot;&quot;))</f><v>-6</v></c><c r="JV50" s="59" t="n"><f aca="false">IF(ISNUMBER(HZ50),HZ50,IF(ISNUMBER(GD50),GD50,&quot;&quot;))</f><v>-6.3</v></c><c r="JW50" s="59" t="n"><f aca="false">IF(ISNUMBER(IA50),IA50,IF(ISNUMBER(GE50),GE50,&quot;&quot;))</f><v>-6.2</v></c><c r="JX50" s="59" t="n"><f aca="false">IF(ISNUMBER(IB50),IB50,IF(ISNUMBER(GF50),GF50,&quot;&quot;))</f><v>17.3</v></c><c r="JY50" s="59" t="n"><f aca="false">IF(ISNUMBER(IC50),IC50,IF(ISNUMBER(GG50),GG50,&quot;&quot;))</f><v>0.3</v></c><c r="JZ50" s="59" t="n"><f aca="false">IF(ISNUMBER(ID50),ID50,IF(ISNUMBER(GH50),GH50,&quot;&quot;))</f><v>3.8</v></c><c r="KA50" s="59" t="n"><f aca="false">IF(ISNUMBER(IE50),IE50,IF(ISNUMBER(GI50),GI50,&quot;&quot;))</f><v>11.1</v></c><c r="KB50" s="59" t="n"><f aca="false">IF(ISNUMBER(IF50),IF50,IF(ISNUMBER(GJ50),GJ50,&quot;&quot;))</f><v>23.7</v></c><c r="KC50" s="59" t="n"><f aca="false">IF(ISNUMBER(IG50),IG50,IF(ISNUMBER(GK50),GK50,&quot;&quot;))</f><v>56.1</v></c><c r="KD50" s="61" t="n"><f aca="false">IF(ISNUMBER(IH50),IH50,IF(ISNUMBER(GL50),GL50,&quot;&quot;))</f><v>19</v></c><c r="KE50" s="52" t="n"><f aca="false">IF(AND(ISNUMBER(II50),ISNUMBER(CU50)),II50-CU50,&quot;&quot;)</f><v>0.0499999999999998</v></c><c r="KF50" s="38" t="n"><f aca="false">IF(AND(ISNUMBER(IJ50),ISNUMBER(CV50)),IJ50-CV50,&quot;&quot;)</f><v>-0.0300000000000002</v></c><c r="KG50" s="38" t="n"><f aca="false">IF(AND(ISNUMBER(IK50),ISNUMBER(CW50)),IK50-CW50,&quot;&quot;)</f><v>5.90000000000001</v></c><c r="KH50" s="38" t="n"><f aca="false">IF(AND(ISNUMBER(IL50),ISNUMBER(CX50)),IL50-CX50,&quot;&quot;)</f><v>-0.4</v></c><c r="KI50" s="38" t="n"><f aca="false">IF(AND(ISNUMBER(IM50),ISNUMBER(CY50)),IM50-CY50,&quot;&quot;)</f><v>0.32</v></c><c r="KJ50" s="38" t="n"><f aca="false">IF(AND(ISNUMBER(IN50),ISNUMBER(CZ50)),IN50-CZ50,&quot;&quot;)</f><v>-0.01</v></c><c r="KK50" s="38" t="n"><f aca="false">IF(AND(ISNUMBER(IO50),ISNUMBER(DA50)),IO50-DA50,&quot;&quot;)</f><v>0.89</v></c><c r="KL50" s="38" t="n"><f aca="false">IF(AND(ISNUMBER(IP50),ISNUMBER(DB50)),IP50-DB50,&quot;&quot;)</f><v>0.78</v></c><c r="KM50" s="38" t="n"><f aca="false">IF(AND(ISNUMBER(IQ50),ISNUMBER(DC50)),IQ50-DC50,&quot;&quot;)</f><v>-117</v></c><c r="KN50" s="38" t="n"><f aca="false">IF(AND(ISNUMBER(IR50),ISNUMBER(DD50)),IR50-DD50,&quot;&quot;)</f><v>-119</v></c><c r="KO50" s="38" t="n"><f aca="false">IF(AND(ISNUMBER(IS50),ISNUMBER(DE50)),IS50-DE50,&quot;&quot;)</f><v>6</v></c><c r="KP50" s="38" t="n"><f aca="false">IF(AND(ISNUMBER(IT50),ISNUMBER(DF50)),IT50-DF50,&quot;&quot;)</f><v>-88</v></c><c r="KQ50" s="38" t="n"><f aca="false">IF(AND(ISNUMBER(IU50),ISNUMBER(DG50)),IU50-DG50,&quot;&quot;)</f><v>-35</v></c><c r="KR50" s="38" t="n"><f aca="false">IF(AND(ISNUMBER(IV50),ISNUMBER(DH50)),IV50-DH50,&quot;&quot;)</f><v>-44</v></c><c r="KS50" s="38" t="n"><f aca="false">IF(AND(ISNUMBER(IW50),ISNUMBER(DI50)),IW50-DI50,&quot;&quot;)</f><v>-39</v></c><c r="KT50" s="38" t="n"><f aca="false">IF(AND(ISNUMBER(IX50),ISNUMBER(DJ50)),IX50-DJ50,&quot;&quot;)</f><v>2.45</v></c><c r="KU50" s="38" t="n"><f aca="false">IF(AND(ISNUMBER(IY50),ISNUMBER(DK50)),IY50-DK50,&quot;&quot;)</f><v>2.24</v></c><c r="KV50" s="38" t="n"><f aca="false">IF(AND(ISNUMBER(IZ50),ISNUMBER(DL50)),IZ50-DL50,&quot;&quot;)</f><v>0.0199999999999996</v></c><c r="KW50" s="38" t="n"><f aca="false">IF(AND(ISNUMBER(JA50),ISNUMBER(DM50)),JA50-DM50,&quot;&quot;)</f><v>0.0100000000000007</v></c><c r="KX50" s="38" t="n"><f aca="false">IF(AND(ISNUMBER(JB50),ISNUMBER(DN50)),JB50-DN50,&quot;&quot;)</f><v>0.0299999999999994</v></c><c r="KY50" s="38" t="n"><f aca="false">IF(AND(ISNUMBER(JC50),ISNUMBER(DO50)),JC50-DO50,&quot;&quot;)</f><v>0.00999999999999979</v></c><c r="KZ50" s="38" t="n"><f aca="false">IF(AND(ISNUMBER(JD50),ISNUMBER(DP50)),JD50-DP50,&quot;&quot;)</f><v>-0.0399999999999991</v></c><c r="LA50" s="38" t="n"><f aca="false">IF(AND(ISNUMBER(JE50),ISNUMBER(DQ50)),JE50-DQ50,&quot;&quot;)</f><v>-0.19</v></c><c r="LB50" s="38" t="n"><f aca="false">IF(AND(ISNUMBER(JF50),ISNUMBER(DR50)),JF50-DR50,&quot;&quot;)</f><v>0</v></c><c r="LC50" s="38" t="n"><f aca="false">IF(AND(ISNUMBER(JG50),ISNUMBER(DS50)),JG50-DS50,&quot;&quot;)</f><v>0.6</v></c><c r="LD50" s="38" t="n"><f aca="false">IF(AND(ISNUMBER(JH50),ISNUMBER(DT50)),JH50-DT50,&quot;&quot;)</f><v>-1.11</v></c><c r="LE50" s="38" t="n"><f aca="false">IF(AND(ISNUMBER(JI50),ISNUMBER(DU50)),JI50-DU50,&quot;&quot;)</f><v>-0.84</v></c><c r="LF50" s="38" t="n"><f aca="false">IF(AND(ISNUMBER(JJ50),ISNUMBER(DV50)),JJ50-DV50,&quot;&quot;)</f><v>-0.53</v></c><c r="LG50" s="38" t="n"><f aca="false">IF(AND(ISNUMBER(JK50),ISNUMBER(DW50)),JK50-DW50,&quot;&quot;)</f><v>-0.149999999999999</v></c><c r="LH50" s="38" t="n"><f aca="false">IF(AND(ISNUMBER(JL50),ISNUMBER(DX50)),JL50-DX50,&quot;&quot;)</f><v>-0.0599999999999996</v></c><c r="LI50" s="38" t="n"><f aca="false">IF(AND(ISNUMBER(JM50),ISNUMBER(DY50)),JM50-DY50,&quot;&quot;)</f><v>-0.00999999999999979</v></c><c r="LJ50" s="38" t="n"><f aca="false">IF(AND(ISNUMBER(JN50),ISNUMBER(DZ50)),JN50-DZ50,&quot;&quot;)</f><v>0</v></c><c r="LK50" s="38" t="n"><f aca="false">IF(AND(ISNUMBER(JO50),ISNUMBER(EA50)),JO50-EA50,&quot;&quot;)</f><v>0.6</v></c><c r="LL50" s="38" t="n"><f aca="false">IF(AND(ISNUMBER(JP50),ISNUMBER(EB50)),JP50-EB50,&quot;&quot;)</f><v>-0.300000000000004</v></c><c r="LM50" s="38" t="n"><f aca="false">IF(AND(ISNUMBER(JQ50),ISNUMBER(EC50)),JQ50-EC50,&quot;&quot;)</f><v>0.200000000000003</v></c><c r="LN50" s="38" t="n"><f aca="false">IF(AND(ISNUMBER(JR50),ISNUMBER(ED50)),JR50-ED50,&quot;&quot;)</f><v>0</v></c><c r="LO50" s="38" t="n"><f aca="false">IF(AND(ISNUMBER(JS50),ISNUMBER(EE50)),JS50-EE50,&quot;&quot;)</f><v>5.90000000000001</v></c><c r="LP50" s="38" t="n"><f aca="false">IF(AND(ISNUMBER(JT50),ISNUMBER(EF50)),JT50-EF50,&quot;&quot;)</f><v>0.4</v></c><c r="LQ50" s="38" t="n"><f aca="false">IF(AND(ISNUMBER(JU50),ISNUMBER(EG50)),JU50-EG50,&quot;&quot;)</f><v>-1.1</v></c><c r="LR50" s="38" t="n"><f aca="false">IF(AND(ISNUMBER(JV50),ISNUMBER(EH50)),JV50-EH50,&quot;&quot;)</f><v>-0.7</v></c><c r="LS50" s="38" t="n"><f aca="false">IF(AND(ISNUMBER(JW50),ISNUMBER(EI50)),JW50-EI50,&quot;&quot;)</f><v>-1</v></c><c r="LT50" s="38" t="n"><f aca="false">IF(AND(ISNUMBER(JX50),ISNUMBER(EJ50)),JX50-EJ50,&quot;&quot;)</f><v>-122.8</v></c><c r="LU50" s="38" t="n"><f aca="false">IF(AND(ISNUMBER(JY50),ISNUMBER(EK50)),JY50-EK50,&quot;&quot;)</f><v>-0.3</v></c><c r="LV50" s="38" t="n"><f aca="false">IF(AND(ISNUMBER(JZ50),ISNUMBER(EL50)),JZ50-EL50,&quot;&quot;)</f><v>-0.7</v></c><c r="LW50" s="38" t="n"><f aca="false">IF(AND(ISNUMBER(KA50),ISNUMBER(EM50)),KA50-EM50,&quot;&quot;)</f><v>-1.7</v></c><c r="LX50" s="38" t="n"><f aca="false">IF(AND(ISNUMBER(KB50),ISNUMBER(EN50)),KB50-EN50,&quot;&quot;)</f><v>-2.3</v></c><c r="LY50" s="38" t="n"><f aca="false">IF(AND(ISNUMBER(KC50),ISNUMBER(EO50)),KC50-EO50,&quot;&quot;)</f><v>-2.3</v></c><c r="LZ50" s="38" t="n"><f aca="false">IF(AND(ISNUMBER(KD50),ISNUMBER(EP50)),KD50-EP50,&quot;&quot;)</f><v>3</v></c><c r="MA50" s="38" t="str"><f aca="false">IF(AND(ISNUMBER(HT50),ISNUMBER(FX50)),HT50-FX50,&quot;&quot;)</f><v></v></c><c r="MB50" s="38" t="str"><f aca="false">IF(AND(ISNUMBER(HU50),ISNUMBER(FY50)),HU50-FY50,&quot;&quot;)</f><v></v></c><c r="MC50" s="38" t="str"><f aca="false">IF(AND(ISNUMBER(HY50),ISNUMBER(GC50)),HY50-GC50,&quot;&quot;)</f><v></v></c><c r="MD50" s="38" t="n"><f aca="false">HZ50-GD50</f><v>-6.3</v></c></row><row collapsed="false" customFormat="false" customHeight="true" hidden="false" ht="26.25" outlineLevel="0" r="51"><c r="A51" s="35" t="n"><v>41199</v></c><c r="B51" s="36" t="s"><v>429</v></c><c r="C51" s="36" t="s"><v>430</v></c><c r="D51" s="37" t="s"><v>339</v></c><c r="E51" s="38" t="n"><v>58</v></c><c r="F51" s="39" t="n"><v>19701</v></c><c r="G51" s="38" t="s"><v>340</v></c><c r="H51" s="38" t="s"><v>333</v></c><c r="I51" s="38" t="n"><v>1829576</v></c><c r="J51" s="38" t="s"><v>364</v></c><c r="K51" s="86"/><c r="L51" s="87"/><c r="M51" s="87"/><c r="N51" s="87"/><c r="O51" s="87"/><c r="P51" s="38" t="n"><v>-0.5</v></c><c r="Q51" s="38" t="n"><v>-0.81</v></c><c r="R51" s="38" t="s"><v>334</v></c><c r="S51" s="44" t="n"><v>41169</v></c><c r="T51" s="45" t="n"><v>-8.5</v></c><c r="U51" s="45" t="n"><v>1.25</v></c><c r="V51" s="38" t="n"><v>105</v></c><c r="W51" s="38" t="n"><v>30</v></c><c r="X51" s="38" t="n"><v>14</v></c><c r="Z51" s="38" t="n"><v>26.19</v></c><c r="AC51" s="38" t="n"><v>3.06</v></c><c r="AD51" s="38" t="n"><v>44.12</v></c><c r="AE51" s="38" t="n"><v>8</v></c><c r="AF51" s="38" t="n"><v>46.3</v></c><c r="AG51" s="38" t="n"><v>98</v></c><c r="AH51" s="38" t="n"><v>0</v></c><c r="AI51" s="38" t="n"><f aca="false">IF(AND(ISNUMBER(SK),SK&gt;0),1,0)</f><v>0</v></c><c r="AJ51" s="34" t="s"><v>431</v></c><c r="AK51" s="46" t="n"><v>41380</v></c><c r="AL51" s="47" t="n"><v>30</v></c><c r="AM51" s="45" t="n"><v>-0.5</v></c><c r="AN51" s="45" t="n"><v>0</v></c><c r="AO51" s="38" t="n"><v>0</v></c><c r="AP51" s="38" t="n"><v>20</v></c><c r="AQ51" s="38" t="n"><v>12</v></c><c r="AZ51" s="38" t="n"><f aca="false">IF(ISNUMBER(AM51),AM51+0.5*AN51,&quot;&quot;)</f><v>-0.5</v></c><c r="BA51" s="38" t="n"><f aca="false">IF(ISNUMBER(AZ51),IF(ISNUMBER(Q51),AZ51-Q51,&quot;MISSING&quot;),&quot;&quot;)</f><v>0.31</v></c><c r="BB51" s="38" t="str"><f aca="false">IF(AND(ISNUMBER(AR51),ISNUMBER(Y51)),AR51-Y51,IF(ISNUMBER(AR51),&quot;MISSING&quot;,&quot;&quot;))</f><v></v></c><c r="BC51" s="39" t="n"><v>41562</v></c><c r="BD51" s="62" t="n"><v>20</v></c><c r="BE51" s="45" t="n"><v>0</v></c><c r="BF51" s="45" t="n"><v>0.5</v></c><c r="BG51" s="38" t="n"><v>88</v></c><c r="BH51" s="38" t="n"><v>20</v></c><c r="BI51" s="38" t="n"><v>10</v></c><c r="BJ51" s="38" t="n"><v>530</v></c><c r="BL51" s="38" t="n"><v>26.15</v></c><c r="BM51" s="38" t="n"><v>2.52</v></c><c r="BN51" s="38" t="n"><v>43.27</v></c><c r="BO51" s="38" t="n"><v>9</v></c><c r="BP51" s="38" t="n"><v>44.64</v></c><c r="BQ51" s="38" t="n"><v>99</v></c><c r="BR51" s="38" t="n"><f aca="false">IF(ISNUMBER(BE51),BE51+0.5*BF51,&quot;&quot;)</f><v>0.25</v></c><c r="BS51" s="38" t="n"><f aca="false">IF(ISNUMBER(BR51),IF(ISNUMBER($Q51),BR51-$Q51,&quot;MISSING&quot;),&quot;&quot;)</f><v>1.06</v></c><c r="BT51" s="38" t="str"><f aca="false">IF(AND(ISNUMBER(BJ51),ISNUMBER($Y51)),BJ51-$Y51,IF(ISNUMBER(BJ51),&quot;MISSING&quot;,&quot;&quot;))</f><v>MISSING</v></c><c r="BU51" s="38" t="n"><f aca="false">IF(AND(ISBLANK($AM51),ISBLANK($BE51)),0,1)</f><v>1</v></c><c r="BV51" s="38" t="n"><f aca="false">IF(AND(ISNUMBER($AM51),ISNUMBER($BE51)),1,0)</f><v>1</v></c><c r="BW51" s="38" t="n"><f aca="false">IF(BV51,SE_PREOP,&quot;&quot;)</f><v>-7.875</v></c><c r="BX51" s="38" t="n"><f aca="false">IF(FU_6_AND_12,SE_6,&quot;&quot;)</f><v>-0.5</v></c><c r="BY51" s="38" t="n"><f aca="false">IF(FU_6_AND_12,SE_12,&quot;&quot;)</f><v>0.25</v></c><c r="BZ51" s="49" t="n"><f aca="false">IF(AND(ISNUMBER(BC51),ISNUMBER(BE51)),BC51-A51,IF(ISNUMBER(AK51),AK51-A51,0))</f><v>363</v></c><c r="CA51" s="50" t="n"><f aca="false">IF(BZ51&gt;0,BZ51/30,&quot;&quot;)</f><v>12.1</v></c><c r="CB51" s="38" t="n"><f aca="false">IF(AND(ISNUMBER(AZ51),ISNUMBER(BR51)),(BR51-AZ51),&quot;&quot;)</f><v>0.75</v></c><c r="CC51" s="38" t="str"><f aca="false">IF(AND(ISNUMBER(AX51), ISNUMBER(AD51)), AVERAGE(AX51,AV51)-AVERAGE(AD51,AF51),&quot;&quot;)</f><v></v></c><c r="CD51" s="38" t="n"><f aca="false">IF(AND(ISNUMBER(BN51), ISNUMBER(AD51)), AVERAGE(BN51,BP51)-AVERAGE(AD51,AF51),&quot;&quot;)</f><v>-1.255</v></c><c r="CE51" s="38" t="n"><f aca="false">IF(ISNUMBER(CD51),CD51,IF(ISNUMBER(CC51),CC51,&quot;&quot;))</f><v>-1.255</v></c><c r="CF51" s="38" t="n"><f aca="false">IF(AND(ISNUMBER(SPH_PREOP),ISNUMBER(SE_LAST_)),SPH_PREOP+CYL_PREOP/2,&quot;&quot;)</f><v>-7.875</v></c><c r="CG51" s="38" t="n"><f aca="false">IF(ISNUMBER(SE_12),SE_12,IF(ISNUMBER(SE_6),SE_6,&quot;&quot;))</f><v>0.25</v></c><c r="CH51" s="51" t="n"><f aca="false">IF(AND(ISNUMBER(SE_LAST_),ISNUMBER(REF_TARGET)),SE_LAST_-REF_TARGET,&quot;&quot;)</f><v>1.06</v></c><c r="CI51" s="52" t="str"><f aca="false">IF(ISNUMBER(Y51),IF(ISNUMBER(BJ51),BJ51-Y51,IF(ISNUMBER(AR51),AR51-Y51,&quot;&quot;)),&quot;&quot;)</f><v></v></c><c r="CJ51" s="38" t="n"><f aca="false">IF(ISNUMBER(Z51),IF(ISNUMBER(AT51),AT51-Z51,IF(ISNUMBER(BL51),BL51-Z51,&quot;&quot;)),&quot;&quot;)</f><v>-0.0400000000000027</v></c><c r="CK51" s="53" t="n"><f aca="false">IF(ISNUMBER(LAST_SE_ERROR),REF_TARGET,&quot;&quot;)</f><v>-0.81</v></c><c r="CL51" s="53" t="n"><f aca="false">IF(AND(OR(ISNUMBER(BH51),ISNUMBER(AP51)),ISNUMBER(W51)),-LOG(20/W51)--LOG(20/IF(ISNUMBER(BH51),BH51,AP51)),&quot;&quot;)</f><v>0.176091259055681</v></c><c r="CM51" s="54" t="n"><f aca="false">IF(ISNUMBER(BF51),BF51,IF(ISNUMBER(AN51),AN51,&quot;&quot;))</f><v>0.5</v></c><c r="CN51" s="54" t="n"><f aca="false">IF(AND(ISNUMBER(CM51),ISNUMBER(U51)),CM51-U51,&quot;&quot;)</f><v>-0.75</v></c><c r="CO51" s="55" t="n"><f aca="false">IF(ISNUMBER(BCVA_12),BCVA_12,IF(ISNUMBER(BCVA_6),BCVA_6,&quot;&quot;))</f><v>20</v></c><c r="CP51" s="55" t="n"><f aca="false">IF(ISNUMBER(CO51),PREOP_BCVA,&quot;&quot;)</f><v>30</v></c><c r="CQ51" s="56" t="n"><f aca="false">IF(AND(REF_TARGET&lt;=0,REF_TARGET&gt;-1),IF(ISNUMBER(UDVA_12),UDVA_12,IF(ISNUMBER(UDVA_6),UDVA_6,&quot;&quot;)),&quot;&quot;)</f><v>20</v></c><c r="CR51" s="53" t="n"><f aca="false">IF(ISNUMBER(PREOP_PENTACAM_RV),IF(ISNUMBER(SPH_6),IF(ISNUMBER($EQ51),0,1),&quot;&quot;),&quot;&quot;)</f><v>1</v></c><c r="CS51" s="53" t="n"><f aca="false">IF(ISNUMBER(PREOP_PENTACAM_RV),IF(ISNUMBER(SPH_12),IF(ISNUMBER($GM51),0,1),&quot;&quot;),&quot;&quot;)</f><v>0</v></c><c r="CT51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51" s="0" t="n"><v>7.87</v></c><c r="CV51" s="38" t="n"><v>7.53</v></c><c r="CW51" s="38" t="n"><v>17.9</v></c><c r="CX51" s="38" t="n"><v>-2</v></c><c r="CY51" s="38" t="n"><v>0.05</v></c><c r="CZ51" s="38" t="n"><v>0.53</v></c><c r="DA51" s="38" t="n"><v>2.3</v></c><c r="DB51" s="38" t="n"><v>2.89</v></c><c r="DC51" s="38" t="n"><v>590</v></c><c r="DD51" s="38" t="n"><v>588</v></c><c r="DE51" s="38" t="n"><v>669</v></c><c r="DF51" s="38" t="n"><v>628</v></c><c r="DG51" s="38" t="n"><v>644</v></c><c r="DH51" s="38" t="n"><v>647</v></c><c r="DI51" s="38" t="n"><v>581</v></c><c r="DJ51" s="38" t="n"><v>-0.07</v></c><c r="DK51" s="38" t="n"><v>0.98</v></c><c r="DL51" s="38" t="n"><v>7.72</v></c><c r="DM51" s="38" t="n"><v>7.64</v></c><c r="DN51" s="38" t="n"><v>7.65</v></c><c r="DO51" s="38" t="n"><v>7.84</v></c><c r="DP51" s="38" t="n"><v>8.12</v></c><c r="DQ51" s="38" t="n"><v>8.54</v></c><c r="DR51" s="38" t="n"><v>0</v></c><c r="DS51" s="38" t="n"><v>0.7</v></c><c r="DT51" s="38" t="n"><v>6.85</v></c><c r="DU51" s="38" t="n"><v>6.46</v></c><c r="DV51" s="38" t="n"><v>6.4</v></c><c r="DW51" s="38" t="n"><v>6.75</v></c><c r="DX51" s="38" t="n"><v>7.06</v></c><c r="DY51" s="38" t="n"><v>7.18</v></c><c r="DZ51" s="38" t="n"><v>0</v></c><c r="EA51" s="58" t="n"><v>0.7</v></c><c r="EB51" s="59" t="n"><v>42.9</v></c><c r="EC51" s="59" t="n"><v>44.8</v></c><c r="ED51" s="59" t="n"><v>43.8</v></c><c r="EE51" s="59" t="n"><v>17.9</v></c><c r="EF51" s="59" t="n"><v>2</v></c><c r="EG51" s="59" t="n"><v>-5.9</v></c><c r="EH51" s="59" t="n"><v>-6</v></c><c r="EI51" s="59" t="n"><v>-6</v></c><c r="EJ51" s="59" t="n"><v>163.2</v></c><c r="EK51" s="59" t="n"><v>0.2</v></c><c r="EL51" s="59" t="n"><v>4.2</v></c><c r="EM51" s="59" t="n"><v>12.1</v></c><c r="EN51" s="59" t="n"><v>25.8</v></c><c r="EO51" s="59" t="n"><v>61.3</v></c><c r="EP51" s="60" t="n"><v>16</v></c><c r="GM51" s="52" t="n"><v>7.84</v></c><c r="GN51" s="38" t="n"><v>7.58</v></c><c r="GO51" s="38" t="n"><v>8.5</v></c><c r="GP51" s="38" t="n"><v>-1.5</v></c><c r="GQ51" s="38" t="n"><v>0.55</v></c><c r="GR51" s="38" t="n"><v>0.55</v></c><c r="GS51" s="38" t="n"><v>4.49</v></c><c r="GT51" s="38" t="n"><v>5.02</v></c><c r="GU51" s="38" t="n"><v>529</v></c><c r="GV51" s="38" t="n"><v>529</v></c><c r="GW51" s="38" t="n"><v>655</v></c><c r="GX51" s="38" t="n"><v>604</v></c><c r="GY51" s="38" t="n"><v>644</v></c><c r="GZ51" s="38" t="n"><v>600</v></c><c r="HA51" s="38" t="n"><v>522</v></c><c r="HB51" s="38" t="n"><v>-0.92</v></c><c r="HC51" s="38" t="n"><v>-0.2</v></c><c r="HD51" s="38" t="n"><v>7.79</v></c><c r="HE51" s="38" t="n"><v>7.64</v></c><c r="HF51" s="38" t="n"><v>7.67</v></c><c r="HG51" s="38" t="n"><v>7.87</v></c><c r="HH51" s="38" t="n"><v>8.12</v></c><c r="HI51" s="38" t="n"><v>8.32</v></c><c r="HJ51" s="38" t="n"><v>0</v></c><c r="HK51" s="38" t="n"><v>1.5</v></c><c r="HL51" s="38" t="n"><v>6.25</v></c><c r="HM51" s="38" t="n"><v>6.19</v></c><c r="HN51" s="38" t="n"><v>6.23</v></c><c r="HO51" s="38" t="n"><v>6.43</v></c><c r="HP51" s="38" t="n"><v>6.65</v></c><c r="HQ51" s="38" t="n"><v>0</v></c><c r="HR51" s="38" t="n"><v>0</v></c><c r="HS51" s="51" t="n"><v>1.5</v></c><c r="HT51" s="59" t="n"><v>43.1</v></c><c r="HU51" s="59" t="n"><v>44.5</v></c><c r="HV51" s="59" t="n"><v>43.8</v></c><c r="HW51" s="59" t="n"><v>8.5</v></c><c r="HX51" s="59" t="n"><v>1.5</v></c><c r="HY51" s="59" t="n"><v>-6.3</v></c><c r="HZ51" s="59" t="n"><v>-6.7</v></c><c r="IA51" s="59" t="n"><v>-6.4</v></c><c r="IB51" s="59" t="n"><v>9.2</v></c><c r="IC51" s="59" t="n"><v>0.4</v></c><c r="ID51" s="59" t="n"><v>3.8</v></c><c r="IE51" s="59" t="n"><v>11.3</v></c><c r="IF51" s="59" t="n"><v>24.5</v></c><c r="IG51" s="59" t="n"><v>61.2</v></c><c r="IH51" s="61" t="n"><v>18</v></c><c r="II51" s="52" t="n"><f aca="false">IF(ISNUMBER(GM51),GM51,IF(ISNUMBER(EQ51),EQ51,&quot;&quot;))</f><v>7.84</v></c><c r="IJ51" s="38" t="n"><f aca="false">IF(ISNUMBER(GN51),GN51,IF(ISNUMBER(ER51),ER51,&quot;&quot;))</f><v>7.58</v></c><c r="IK51" s="38" t="n"><f aca="false">IF(ISNUMBER(GO51),GO51,IF(ISNUMBER(ES51),ES51,&quot;&quot;))</f><v>8.5</v></c><c r="IL51" s="38" t="n"><f aca="false">IF(ISNUMBER(GP51),GP51,IF(ISNUMBER(ET51),ET51,&quot;&quot;))</f><v>-1.5</v></c><c r="IM51" s="38" t="n"><f aca="false">IF(ISNUMBER(GQ51),GQ51,IF(ISNUMBER(EU51),EU51,&quot;&quot;))</f><v>0.55</v></c><c r="IN51" s="38" t="n"><f aca="false">IF(ISNUMBER(GR51),GR51,IF(ISNUMBER(EV51),EV51,&quot;&quot;))</f><v>0.55</v></c><c r="IO51" s="38" t="n"><f aca="false">IF(ISNUMBER(GS51),GS51,IF(ISNUMBER(EW51),EW51,&quot;&quot;))</f><v>4.49</v></c><c r="IP51" s="38" t="n"><f aca="false">IF(ISNUMBER(GT51),GT51,IF(ISNUMBER(EX51),EX51,&quot;&quot;))</f><v>5.02</v></c><c r="IQ51" s="38" t="n"><f aca="false">IF(ISNUMBER(GU51),GU51,IF(ISNUMBER(EY51),EY51,&quot;&quot;))</f><v>529</v></c><c r="IR51" s="38" t="n"><f aca="false">IF(ISNUMBER(GV51),GV51,IF(ISNUMBER(EZ51),EZ51,&quot;&quot;))</f><v>529</v></c><c r="IS51" s="38" t="n"><f aca="false">IF(ISNUMBER(GW51),GW51,IF(ISNUMBER(FA51),FA51,&quot;&quot;))</f><v>655</v></c><c r="IT51" s="38" t="n"><f aca="false">IF(ISNUMBER(GX51),GX51,IF(ISNUMBER(FB51),FB51,&quot;&quot;))</f><v>604</v></c><c r="IU51" s="38" t="n"><f aca="false">IF(ISNUMBER(GY51),GY51,IF(ISNUMBER(FC51),FC51,&quot;&quot;))</f><v>644</v></c><c r="IV51" s="38" t="n"><f aca="false">IF(ISNUMBER(GZ51),GZ51,IF(ISNUMBER(FD51),FD51,&quot;&quot;))</f><v>600</v></c><c r="IW51" s="38" t="n"><f aca="false">IF(ISNUMBER(HA51),HA51,IF(ISNUMBER(FE51),FE51,&quot;&quot;))</f><v>522</v></c><c r="IX51" s="38" t="n"><f aca="false">IF(ISNUMBER(HB51),HB51,IF(ISNUMBER(FF51),FF51,&quot;&quot;))</f><v>-0.92</v></c><c r="IY51" s="38" t="n"><f aca="false">IF(ISNUMBER(HC51),HC51,IF(ISNUMBER(FG51),FG51,&quot;&quot;))</f><v>-0.2</v></c><c r="IZ51" s="38" t="n"><f aca="false">IF(ISNUMBER(HD51),HD51,IF(ISNUMBER(FH51),FH51,&quot;&quot;))</f><v>7.79</v></c><c r="JA51" s="38" t="n"><f aca="false">IF(ISNUMBER(HE51),HE51,IF(ISNUMBER(FI51),FI51,&quot;&quot;))</f><v>7.64</v></c><c r="JB51" s="38" t="n"><f aca="false">IF(ISNUMBER(HF51),HF51,IF(ISNUMBER(FJ51),FJ51,&quot;&quot;))</f><v>7.67</v></c><c r="JC51" s="38" t="n"><f aca="false">IF(ISNUMBER(HG51),HG51,IF(ISNUMBER(FK51),FK51,&quot;&quot;))</f><v>7.87</v></c><c r="JD51" s="38" t="n"><f aca="false">IF(ISNUMBER(HH51),HH51,IF(ISNUMBER(FL51),FL51,&quot;&quot;))</f><v>8.12</v></c><c r="JE51" s="38" t="n"><f aca="false">IF(ISNUMBER(HI51),HI51,IF(ISNUMBER(FM51),FM51,&quot;&quot;))</f><v>8.32</v></c><c r="JF51" s="38" t="n"><f aca="false">IF(ISNUMBER(HJ51),HJ51,IF(ISNUMBER(FN51),FN51,&quot;&quot;))</f><v>0</v></c><c r="JG51" s="38" t="n"><f aca="false">IF(ISNUMBER(HK51),HK51,IF(ISNUMBER(FO51),FO51,&quot;&quot;))</f><v>1.5</v></c><c r="JH51" s="38" t="n"><f aca="false">IF(ISNUMBER(HL51),HL51,IF(ISNUMBER(FP51),FP51,&quot;&quot;))</f><v>6.25</v></c><c r="JI51" s="38" t="n"><f aca="false">IF(ISNUMBER(HM51),HM51,IF(ISNUMBER(FQ51),FQ51,&quot;&quot;))</f><v>6.19</v></c><c r="JJ51" s="38" t="n"><f aca="false">IF(ISNUMBER(HN51),HN51,IF(ISNUMBER(FR51),FR51,&quot;&quot;))</f><v>6.23</v></c><c r="JK51" s="38" t="n"><f aca="false">IF(ISNUMBER(HO51),HO51,IF(ISNUMBER(FS51),FS51,&quot;&quot;))</f><v>6.43</v></c><c r="JL51" s="38" t="n"><f aca="false">IF(ISNUMBER(HP51),HP51,IF(ISNUMBER(FT51),FT51,&quot;&quot;))</f><v>6.65</v></c><c r="JM51" s="38" t="n"><f aca="false">IF(ISNUMBER(HQ51),HQ51,IF(ISNUMBER(FU51),FU51,&quot;&quot;))</f><v>0</v></c><c r="JN51" s="51" t="n"><f aca="false">IF(ISNUMBER(HR51),HR51,IF(ISNUMBER(FV51),FV51,&quot;&quot;))</f><v>0</v></c><c r="JO51" s="59" t="n"><f aca="false">IF(ISNUMBER(HS51),HS51,IF(ISNUMBER(FW51),FW51,&quot;&quot;))</f><v>1.5</v></c><c r="JP51" s="59" t="n"><f aca="false">IF(ISNUMBER(HT51),HT51,IF(ISNUMBER(FX51),FX51,&quot;&quot;))</f><v>43.1</v></c><c r="JQ51" s="59" t="n"><f aca="false">IF(ISNUMBER(HU51),HU51,IF(ISNUMBER(FY51),FY51,&quot;&quot;))</f><v>44.5</v></c><c r="JR51" s="59" t="n"><f aca="false">IF(ISNUMBER(HV51),HV51,IF(ISNUMBER(FZ51),FZ51,&quot;&quot;))</f><v>43.8</v></c><c r="JS51" s="59" t="n"><f aca="false">IF(ISNUMBER(HW51),HW51,IF(ISNUMBER(GA51),GA51,&quot;&quot;))</f><v>8.5</v></c><c r="JT51" s="59" t="n"><f aca="false">IF(ISNUMBER(HX51),HX51,IF(ISNUMBER(GB51),GB51,&quot;&quot;))</f><v>1.5</v></c><c r="JU51" s="59" t="n"><f aca="false">IF(ISNUMBER(HY51),HY51,IF(ISNUMBER(GC51),GC51,&quot;&quot;))</f><v>-6.3</v></c><c r="JV51" s="59" t="n"><f aca="false">IF(ISNUMBER(HZ51),HZ51,IF(ISNUMBER(GD51),GD51,&quot;&quot;))</f><v>-6.7</v></c><c r="JW51" s="59" t="n"><f aca="false">IF(ISNUMBER(IA51),IA51,IF(ISNUMBER(GE51),GE51,&quot;&quot;))</f><v>-6.4</v></c><c r="JX51" s="59" t="n"><f aca="false">IF(ISNUMBER(IB51),IB51,IF(ISNUMBER(GF51),GF51,&quot;&quot;))</f><v>9.2</v></c><c r="JY51" s="59" t="n"><f aca="false">IF(ISNUMBER(IC51),IC51,IF(ISNUMBER(GG51),GG51,&quot;&quot;))</f><v>0.4</v></c><c r="JZ51" s="59" t="n"><f aca="false">IF(ISNUMBER(ID51),ID51,IF(ISNUMBER(GH51),GH51,&quot;&quot;))</f><v>3.8</v></c><c r="KA51" s="59" t="n"><f aca="false">IF(ISNUMBER(IE51),IE51,IF(ISNUMBER(GI51),GI51,&quot;&quot;))</f><v>11.3</v></c><c r="KB51" s="59" t="n"><f aca="false">IF(ISNUMBER(IF51),IF51,IF(ISNUMBER(GJ51),GJ51,&quot;&quot;))</f><v>24.5</v></c><c r="KC51" s="59" t="n"><f aca="false">IF(ISNUMBER(IG51),IG51,IF(ISNUMBER(GK51),GK51,&quot;&quot;))</f><v>61.2</v></c><c r="KD51" s="61" t="n"><f aca="false">IF(ISNUMBER(IH51),IH51,IF(ISNUMBER(GL51),GL51,&quot;&quot;))</f><v>18</v></c><c r="KE51" s="52" t="n"><f aca="false">IF(AND(ISNUMBER(II51),ISNUMBER(CU51)),II51-CU51,&quot;&quot;)</f><v>-0.0300000000000002</v></c><c r="KF51" s="38" t="n"><f aca="false">IF(AND(ISNUMBER(IJ51),ISNUMBER(CV51)),IJ51-CV51,&quot;&quot;)</f><v>0.0499999999999998</v></c><c r="KG51" s="38" t="n"><f aca="false">IF(AND(ISNUMBER(IK51),ISNUMBER(CW51)),IK51-CW51,&quot;&quot;)</f><v>-9.4</v></c><c r="KH51" s="38" t="n"><f aca="false">IF(AND(ISNUMBER(IL51),ISNUMBER(CX51)),IL51-CX51,&quot;&quot;)</f><v>0.5</v></c><c r="KI51" s="38" t="n"><f aca="false">IF(AND(ISNUMBER(IM51),ISNUMBER(CY51)),IM51-CY51,&quot;&quot;)</f><v>0.5</v></c><c r="KJ51" s="38" t="n"><f aca="false">IF(AND(ISNUMBER(IN51),ISNUMBER(CZ51)),IN51-CZ51,&quot;&quot;)</f><v>0.02</v></c><c r="KK51" s="38" t="n"><f aca="false">IF(AND(ISNUMBER(IO51),ISNUMBER(DA51)),IO51-DA51,&quot;&quot;)</f><v>2.19</v></c><c r="KL51" s="38" t="n"><f aca="false">IF(AND(ISNUMBER(IP51),ISNUMBER(DB51)),IP51-DB51,&quot;&quot;)</f><v>2.13</v></c><c r="KM51" s="38" t="n"><f aca="false">IF(AND(ISNUMBER(IQ51),ISNUMBER(DC51)),IQ51-DC51,&quot;&quot;)</f><v>-61</v></c><c r="KN51" s="38" t="n"><f aca="false">IF(AND(ISNUMBER(IR51),ISNUMBER(DD51)),IR51-DD51,&quot;&quot;)</f><v>-59</v></c><c r="KO51" s="38" t="n"><f aca="false">IF(AND(ISNUMBER(IS51),ISNUMBER(DE51)),IS51-DE51,&quot;&quot;)</f><v>-14</v></c><c r="KP51" s="38" t="n"><f aca="false">IF(AND(ISNUMBER(IT51),ISNUMBER(DF51)),IT51-DF51,&quot;&quot;)</f><v>-24</v></c><c r="KQ51" s="38" t="n"><f aca="false">IF(AND(ISNUMBER(IU51),ISNUMBER(DG51)),IU51-DG51,&quot;&quot;)</f><v>0</v></c><c r="KR51" s="38" t="n"><f aca="false">IF(AND(ISNUMBER(IV51),ISNUMBER(DH51)),IV51-DH51,&quot;&quot;)</f><v>-47</v></c><c r="KS51" s="38" t="n"><f aca="false">IF(AND(ISNUMBER(IW51),ISNUMBER(DI51)),IW51-DI51,&quot;&quot;)</f><v>-59</v></c><c r="KT51" s="38" t="n"><f aca="false">IF(AND(ISNUMBER(IX51),ISNUMBER(DJ51)),IX51-DJ51,&quot;&quot;)</f><v>-0.85</v></c><c r="KU51" s="38" t="n"><f aca="false">IF(AND(ISNUMBER(IY51),ISNUMBER(DK51)),IY51-DK51,&quot;&quot;)</f><v>-1.18</v></c><c r="KV51" s="38" t="n"><f aca="false">IF(AND(ISNUMBER(IZ51),ISNUMBER(DL51)),IZ51-DL51,&quot;&quot;)</f><v>0.0700000000000003</v></c><c r="KW51" s="38" t="n"><f aca="false">IF(AND(ISNUMBER(JA51),ISNUMBER(DM51)),JA51-DM51,&quot;&quot;)</f><v>0</v></c><c r="KX51" s="38" t="n"><f aca="false">IF(AND(ISNUMBER(JB51),ISNUMBER(DN51)),JB51-DN51,&quot;&quot;)</f><v>0.0199999999999996</v></c><c r="KY51" s="38" t="n"><f aca="false">IF(AND(ISNUMBER(JC51),ISNUMBER(DO51)),JC51-DO51,&quot;&quot;)</f><v>0.0300000000000002</v></c><c r="KZ51" s="38" t="n"><f aca="false">IF(AND(ISNUMBER(JD51),ISNUMBER(DP51)),JD51-DP51,&quot;&quot;)</f><v>0</v></c><c r="LA51" s="38" t="n"><f aca="false">IF(AND(ISNUMBER(JE51),ISNUMBER(DQ51)),JE51-DQ51,&quot;&quot;)</f><v>-0.219999999999999</v></c><c r="LB51" s="38" t="n"><f aca="false">IF(AND(ISNUMBER(JF51),ISNUMBER(DR51)),JF51-DR51,&quot;&quot;)</f><v>0</v></c><c r="LC51" s="38" t="n"><f aca="false">IF(AND(ISNUMBER(JG51),ISNUMBER(DS51)),JG51-DS51,&quot;&quot;)</f><v>0.8</v></c><c r="LD51" s="38" t="n"><f aca="false">IF(AND(ISNUMBER(JH51),ISNUMBER(DT51)),JH51-DT51,&quot;&quot;)</f><v>-0.6</v></c><c r="LE51" s="38" t="n"><f aca="false">IF(AND(ISNUMBER(JI51),ISNUMBER(DU51)),JI51-DU51,&quot;&quot;)</f><v>-0.27</v></c><c r="LF51" s="38" t="n"><f aca="false">IF(AND(ISNUMBER(JJ51),ISNUMBER(DV51)),JJ51-DV51,&quot;&quot;)</f><v>-0.17</v></c><c r="LG51" s="38" t="n"><f aca="false">IF(AND(ISNUMBER(JK51),ISNUMBER(DW51)),JK51-DW51,&quot;&quot;)</f><v>-0.32</v></c><c r="LH51" s="38" t="n"><f aca="false">IF(AND(ISNUMBER(JL51),ISNUMBER(DX51)),JL51-DX51,&quot;&quot;)</f><v>-0.409999999999999</v></c><c r="LI51" s="38" t="n"><f aca="false">IF(AND(ISNUMBER(JM51),ISNUMBER(DY51)),JM51-DY51,&quot;&quot;)</f><v>-7.18</v></c><c r="LJ51" s="38" t="n"><f aca="false">IF(AND(ISNUMBER(JN51),ISNUMBER(DZ51)),JN51-DZ51,&quot;&quot;)</f><v>0</v></c><c r="LK51" s="38" t="n"><f aca="false">IF(AND(ISNUMBER(JO51),ISNUMBER(EA51)),JO51-EA51,&quot;&quot;)</f><v>0.8</v></c><c r="LL51" s="38" t="n"><f aca="false">IF(AND(ISNUMBER(JP51),ISNUMBER(EB51)),JP51-EB51,&quot;&quot;)</f><v>0.200000000000003</v></c><c r="LM51" s="38" t="n"><f aca="false">IF(AND(ISNUMBER(JQ51),ISNUMBER(EC51)),JQ51-EC51,&quot;&quot;)</f><v>-0.299999999999997</v></c><c r="LN51" s="38" t="n"><f aca="false">IF(AND(ISNUMBER(JR51),ISNUMBER(ED51)),JR51-ED51,&quot;&quot;)</f><v>0</v></c><c r="LO51" s="38" t="n"><f aca="false">IF(AND(ISNUMBER(JS51),ISNUMBER(EE51)),JS51-EE51,&quot;&quot;)</f><v>-9.4</v></c><c r="LP51" s="38" t="n"><f aca="false">IF(AND(ISNUMBER(JT51),ISNUMBER(EF51)),JT51-EF51,&quot;&quot;)</f><v>-0.5</v></c><c r="LQ51" s="38" t="n"><f aca="false">IF(AND(ISNUMBER(JU51),ISNUMBER(EG51)),JU51-EG51,&quot;&quot;)</f><v>-0.4</v></c><c r="LR51" s="38" t="n"><f aca="false">IF(AND(ISNUMBER(JV51),ISNUMBER(EH51)),JV51-EH51,&quot;&quot;)</f><v>-0.7</v></c><c r="LS51" s="38" t="n"><f aca="false">IF(AND(ISNUMBER(JW51),ISNUMBER(EI51)),JW51-EI51,&quot;&quot;)</f><v>-0.4</v></c><c r="LT51" s="38" t="n"><f aca="false">IF(AND(ISNUMBER(JX51),ISNUMBER(EJ51)),JX51-EJ51,&quot;&quot;)</f><v>-154</v></c><c r="LU51" s="38" t="n"><f aca="false">IF(AND(ISNUMBER(JY51),ISNUMBER(EK51)),JY51-EK51,&quot;&quot;)</f><v>0.2</v></c><c r="LV51" s="38" t="n"><f aca="false">IF(AND(ISNUMBER(JZ51),ISNUMBER(EL51)),JZ51-EL51,&quot;&quot;)</f><v>-0.4</v></c><c r="LW51" s="38" t="n"><f aca="false">IF(AND(ISNUMBER(KA51),ISNUMBER(EM51)),KA51-EM51,&quot;&quot;)</f><v>-0.799999999999999</v></c><c r="LX51" s="38" t="n"><f aca="false">IF(AND(ISNUMBER(KB51),ISNUMBER(EN51)),KB51-EN51,&quot;&quot;)</f><v>-1.3</v></c><c r="LY51" s="38" t="n"><f aca="false">IF(AND(ISNUMBER(KC51),ISNUMBER(EO51)),KC51-EO51,&quot;&quot;)</f><v>-0.0999999999999943</v></c><c r="LZ51" s="38" t="n"><f aca="false">IF(AND(ISNUMBER(KD51),ISNUMBER(EP51)),KD51-EP51,&quot;&quot;)</f><v>2</v></c><c r="MA51" s="38" t="str"><f aca="false">IF(AND(ISNUMBER(HT51),ISNUMBER(FX51)),HT51-FX51,&quot;&quot;)</f><v></v></c><c r="MB51" s="38" t="str"><f aca="false">IF(AND(ISNUMBER(HU51),ISNUMBER(FY51)),HU51-FY51,&quot;&quot;)</f><v></v></c><c r="MC51" s="38" t="str"><f aca="false">IF(AND(ISNUMBER(HY51),ISNUMBER(GC51)),HY51-GC51,&quot;&quot;)</f><v></v></c><c r="MD51" s="38" t="n"><f aca="false">HZ51-GD51</f><v>-6.7</v></c></row><row collapsed="false" customFormat="false" customHeight="true" hidden="false" ht="26.25" outlineLevel="0" r="52"><c r="A52" s="35" t="n"><v>41276</v></c><c r="B52" s="36" t="s"><v>423</v></c><c r="C52" s="92" t="s"><v>432</v></c><c r="D52" s="37" t="s"><v>331</v></c><c r="E52" s="38" t="n"><v>66</v></c><c r="F52" s="39" t="n"><v>17020</v></c><c r="G52" s="38" t="s"><v>340</v></c><c r="H52" s="38" t="s"><v>358</v></c><c r="I52" s="38" t="n"><v>1832657</v></c><c r="J52" s="38" t="s"><v>364</v></c><c r="P52" s="38" t="n"><v>-0.5</v></c><c r="Q52" s="38" t="n"><v>-0.45</v></c><c r="R52" s="38" t="s"><v>334</v></c><c r="S52" s="44" t="n"><v>41239</v></c><c r="T52" s="45" t="n"><v>-0.5</v></c><c r="U52" s="45" t="n"><v>1</v></c><c r="V52" s="38" t="n"><v>78</v></c><c r="W52" s="38" t="n"><v>30</v></c><c r="X52" s="38" t="n"><v>10</v></c><c r="Y52" s="38" t="n"><v>565</v></c><c r="Z52" s="38" t="n"><v>22.53</v></c><c r="AC52" s="38" t="n"><v>2.59</v></c><c r="AD52" s="38" t="n"><v>45.92</v></c><c r="AE52" s="38" t="n"><v>19</v></c><c r="AF52" s="38" t="n"><v>47.7</v></c><c r="AG52" s="38" t="n"><v>109</v></c><c r="AH52" s="38" t="n"><v>1</v></c><c r="AI52" s="38" t="n"><f aca="false">IF(AND(ISNUMBER(SK),SK&gt;0),1,0)</f><v>1</v></c><c r="AJ52" s="34" t="s"><v>345</v></c><c r="AK52" s="46" t="n"><v>41477</v></c><c r="AL52" s="47" t="n"><v>25</v></c><c r="AM52" s="45" t="n"><v>0.5</v></c><c r="AN52" s="45" t="n"><v>0.5</v></c><c r="AO52" s="38" t="n"><v>150</v></c><c r="AP52" s="38" t="n"><v>25</v></c><c r="AQ52" s="38" t="n"><v>16</v></c><c r="AR52" s="38" t="n"><v>520</v></c><c r="AS52" s="38" t="n"><v>2041</v></c><c r="AZ52" s="38" t="n"><f aca="false">IF(ISNUMBER(AM52),AM52+0.5*AN52,&quot;&quot;)</f><v>0.75</v></c><c r="BA52" s="38" t="n"><f aca="false">IF(ISNUMBER(AZ52),IF(ISNUMBER(Q52),AZ52-Q52,&quot;MISSING&quot;),&quot;&quot;)</f><v>1.2</v></c><c r="BB52" s="38" t="n"><f aca="false">IF(AND(ISNUMBER(AR52),ISNUMBER(Y52)),AR52-Y52,IF(ISNUMBER(AR52),&quot;MISSING&quot;,&quot;&quot;))</f><v>-45</v></c><c r="BC52" s="39" t="n"><v>41598</v></c><c r="BD52" s="62" t="n"><v>25</v></c><c r="BE52" s="45" t="n"><v>0.25</v></c><c r="BF52" s="45" t="n"><v>0.75</v></c><c r="BG52" s="38" t="n"><v>150</v></c><c r="BH52" s="38" t="n"><v>25</v></c><c r="BI52" s="38" t="n"><v>17</v></c><c r="BJ52" s="38" t="n"><v>501</v></c><c r="BK52" s="38" t="n"><v>2336</v></c><c r="BL52" s="38" t="n"><v>22.55</v></c><c r="BM52" s="38" t="n"><v>4.61</v></c><c r="BN52" s="38" t="n"><v>45.98</v></c><c r="BO52" s="38" t="n"><v>4</v></c><c r="BP52" s="38" t="n"><v>46.64</v></c><c r="BQ52" s="38" t="n"><v>94</v></c><c r="BR52" s="38" t="n"><f aca="false">IF(ISNUMBER(BE52),BE52+0.5*BF52,&quot;&quot;)</f><v>0.625</v></c><c r="BS52" s="38" t="n"><f aca="false">IF(ISNUMBER(BR52),IF(ISNUMBER($Q52),BR52-$Q52,&quot;MISSING&quot;),&quot;&quot;)</f><v>1.075</v></c><c r="BT52" s="38" t="n"><f aca="false">IF(AND(ISNUMBER(BJ52),ISNUMBER($Y52)),BJ52-$Y52,IF(ISNUMBER(BJ52),&quot;MISSING&quot;,&quot;&quot;))</f><v>-64</v></c><c r="BU52" s="38" t="n"><f aca="false">IF(AND(ISBLANK($AM52),ISBLANK($BE52)),0,1)</f><v>1</v></c><c r="BV52" s="38" t="n"><f aca="false">IF(AND(ISNUMBER($AM52),ISNUMBER($BE52)),1,0)</f><v>1</v></c><c r="BW52" s="38" t="n"><f aca="false">IF(BV52,SE_PREOP,&quot;&quot;)</f><v>0</v></c><c r="BX52" s="38" t="n"><f aca="false">IF(FU_6_AND_12,SE_6,&quot;&quot;)</f><v>0.75</v></c><c r="BY52" s="38" t="n"><f aca="false">IF(FU_6_AND_12,SE_12,&quot;&quot;)</f><v>0.625</v></c><c r="BZ52" s="49" t="n"><f aca="false">IF(AND(ISNUMBER(BC52),ISNUMBER(BE52)),BC52-A52,IF(ISNUMBER(AK52),AK52-A52,0))</f><v>322</v></c><c r="CA52" s="50" t="n"><f aca="false">IF(BZ52&gt;0,BZ52/30,&quot;&quot;)</f><v>10.7333333333333</v></c><c r="CB52" s="38" t="n"><f aca="false">IF(AND(ISNUMBER(AZ52),ISNUMBER(BR52)),(BR52-AZ52),&quot;&quot;)</f><v>-0.125</v></c><c r="CC52" s="38" t="str"><f aca="false">IF(AND(ISNUMBER(AX52), ISNUMBER(AD52)), AVERAGE(AX52,AV52)-AVERAGE(AD52,AF52),&quot;&quot;)</f><v></v></c><c r="CD52" s="38" t="n"><f aca="false">IF(AND(ISNUMBER(BN52), ISNUMBER(AD52)), AVERAGE(BN52,BP52)-AVERAGE(AD52,AF52),&quot;&quot;)</f><v>-0.5</v></c><c r="CE52" s="38" t="n"><f aca="false">IF(ISNUMBER(CD52),CD52,IF(ISNUMBER(CC52),CC52,&quot;&quot;))</f><v>-0.5</v></c><c r="CF52" s="38" t="n"><f aca="false">IF(AND(ISNUMBER(SPH_PREOP),ISNUMBER(SE_LAST_)),SPH_PREOP+CYL_PREOP/2,&quot;&quot;)</f><v>0</v></c><c r="CG52" s="38" t="n"><f aca="false">IF(ISNUMBER(SE_12),SE_12,IF(ISNUMBER(SE_6),SE_6,&quot;&quot;))</f><v>0.625</v></c><c r="CH52" s="51" t="n"><f aca="false">IF(AND(ISNUMBER(SE_LAST_),ISNUMBER(REF_TARGET)),SE_LAST_-REF_TARGET,&quot;&quot;)</f><v>1.075</v></c><c r="CI52" s="52" t="n"><f aca="false">IF(ISNUMBER(Y52),IF(ISNUMBER(BJ52),BJ52-Y52,IF(ISNUMBER(AR52),AR52-Y52,&quot;&quot;)),&quot;&quot;)</f><v>-64</v></c><c r="CJ52" s="38" t="n"><f aca="false">IF(ISNUMBER(Z52),IF(ISNUMBER(AT52),AT52-Z52,IF(ISNUMBER(BL52),BL52-Z52,&quot;&quot;)),&quot;&quot;)</f><v>0.0199999999999996</v></c><c r="CK52" s="53" t="n"><f aca="false">IF(ISNUMBER(LAST_SE_ERROR),REF_TARGET,&quot;&quot;)</f><v>-0.45</v></c><c r="CL52" s="53" t="n"><f aca="false">IF(AND(OR(ISNUMBER(BH52),ISNUMBER(AP52)),ISNUMBER(W52)),-LOG(20/W52)--LOG(20/IF(ISNUMBER(BH52),BH52,AP52)),&quot;&quot;)</f><v>0.0791812460476249</v></c><c r="CM52" s="54" t="n"><f aca="false">IF(ISNUMBER(BF52),BF52,IF(ISNUMBER(AN52),AN52,&quot;&quot;))</f><v>0.75</v></c><c r="CN52" s="54" t="n"><f aca="false">IF(AND(ISNUMBER(CM52),ISNUMBER(U52)),CM52-U52,&quot;&quot;)</f><v>-0.25</v></c><c r="CO52" s="55" t="n"><f aca="false">IF(ISNUMBER(BCVA_12),BCVA_12,IF(ISNUMBER(BCVA_6),BCVA_6,&quot;&quot;))</f><v>25</v></c><c r="CP52" s="55" t="n"><f aca="false">IF(ISNUMBER(CO52),PREOP_BCVA,&quot;&quot;)</f><v>30</v></c><c r="CQ52" s="56" t="n"><f aca="false">IF(AND(REF_TARGET&lt;=0,REF_TARGET&gt;-1),IF(ISNUMBER(UDVA_12),UDVA_12,IF(ISNUMBER(UDVA_6),UDVA_6,&quot;&quot;)),&quot;&quot;)</f><v>25</v></c><c r="CR52" s="53" t="n"><f aca="false">IF(ISNUMBER(PREOP_PENTACAM_RV),IF(ISNUMBER(SPH_6),IF(ISNUMBER($EQ52),0,1),&quot;&quot;),&quot;&quot;)</f><v>1</v></c><c r="CS52" s="53" t="n"><f aca="false">IF(ISNUMBER(PREOP_PENTACAM_RV),IF(ISNUMBER(SPH_12),IF(ISNUMBER($GM52),0,1),&quot;&quot;),&quot;&quot;)</f><v>0</v></c><c r="CT52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52" s="88" t="n"><v>7.44</v></c><c r="CV52" s="38" t="n"><v>7.31</v></c><c r="CW52" s="38" t="n"><v>0.5</v></c><c r="CX52" s="38" t="n"><v>-0.8</v></c><c r="CY52" s="38" t="n"><v>0.11</v></c><c r="CZ52" s="38" t="n"><v>0.64</v></c><c r="DA52" s="38" t="n"><v>2.37</v></c><c r="DB52" s="38" t="n"><v>2.94</v></c><c r="DC52" s="38" t="n"><v>576</v></c><c r="DD52" s="38" t="n"><v>579</v></c><c r="DE52" s="38" t="n"><v>674</v></c><c r="DF52" s="38" t="n"><v>607</v></c><c r="DG52" s="38" t="n"><v>596</v></c><c r="DH52" s="38" t="n"><v>609</v></c><c r="DI52" s="38" t="n"><v>567</v></c><c r="DJ52" s="38" t="n"><v>0.06</v></c><c r="DK52" s="38" t="n"><v>1.02</v></c><c r="DL52" s="38" t="n"><v>7.4</v></c><c r="DM52" s="38" t="n"><v>7.3</v></c><c r="DN52" s="38" t="n"><v>7.38</v></c><c r="DO52" s="38" t="n"><v>7.59</v></c><c r="DP52" s="38" t="n"><v>7.9</v></c><c r="DQ52" s="38" t="n"><v>8</v></c><c r="DR52" s="38" t="n"><v>0</v></c><c r="DS52" s="38" t="n"><v>0.8</v></c><c r="DT52" s="38" t="n"><v>6.62</v></c><c r="DU52" s="38" t="n"><v>6.34</v></c><c r="DV52" s="38" t="n"><v>6.2</v></c><c r="DW52" s="38" t="n"><v>6.42</v></c><c r="DX52" s="38" t="n"><v>6.68</v></c><c r="DY52" s="38" t="n"><v>0</v></c><c r="DZ52" s="38" t="n"><v>0</v></c><c r="EA52" s="58" t="n"><v>0.8</v></c><c r="EB52" s="59" t="n"><v>45.4</v></c><c r="EC52" s="59" t="n"><v>46.2</v></c><c r="ED52" s="59" t="n"><v>45.8</v></c><c r="EE52" s="59" t="n"><v>0.5</v></c><c r="EF52" s="59" t="n"><v>0.8</v></c><c r="EG52" s="59" t="n"><v>-6.1</v></c><c r="EH52" s="59" t="n"><v>-6.2</v></c><c r="EI52" s="59" t="n"><v>-6.1</v></c><c r="EJ52" s="59" t="n"><v>24.4</v></c><c r="EK52" s="59" t="n"><v>0.1</v></c><c r="EL52" s="59" t="n"><v>4.1</v></c><c r="EM52" s="59" t="n"><v>11.8</v></c><c r="EN52" s="59" t="n"><v>25.1</v></c><c r="EO52" s="59" t="n"><v>60.6</v></c><c r="EP52" s="60" t="n"><v>29</v></c><c r="GM52" s="52" t="n"><v>7.38</v></c><c r="GN52" s="38" t="n"><v>7.26</v></c><c r="GO52" s="38" t="n"><v>16.3</v></c><c r="GP52" s="38" t="n"><v>-0.7</v></c><c r="GQ52" s="38" t="n"><v>0.39</v></c><c r="GR52" s="38" t="n"><v>0.58</v></c><c r="GS52" s="38" t="n"><v>5.32</v></c><c r="GT52" s="38" t="n"><v>5.83</v></c><c r="GU52" s="38" t="n"><v>510</v></c><c r="GV52" s="38" t="n"><v>506</v></c><c r="GW52" s="38" t="n"><v>629</v></c><c r="GX52" s="38" t="n"><v>567</v></c><c r="GY52" s="38" t="n"><v>612</v></c><c r="GZ52" s="38" t="n"><v>550</v></c><c r="HA52" s="38" t="n"><v>495</v></c><c r="HB52" s="38" t="n"><v>0.63</v></c><c r="HC52" s="38" t="n"><v>-0.88</v></c><c r="HD52" s="38" t="n"><v>7.33</v></c><c r="HE52" s="38" t="n"><v>7.3</v></c><c r="HF52" s="38" t="n"><v>7.37</v></c><c r="HG52" s="38" t="n"><v>7.54</v></c><c r="HH52" s="38" t="n"><v>7.78</v></c><c r="HI52" s="38" t="n"><v>7.98</v></c><c r="HJ52" s="38" t="n"><v>0</v></c><c r="HK52" s="38" t="n"><v>1.3</v></c><c r="HL52" s="38" t="n"><v>6.07</v></c><c r="HM52" s="38" t="n"><v>6.02</v></c><c r="HN52" s="38" t="n"><v>6.12</v></c><c r="HO52" s="38" t="n"><v>6.23</v></c><c r="HP52" s="38" t="n"><v>6.47</v></c><c r="HQ52" s="38" t="n"><v>0</v></c><c r="HR52" s="38" t="n"><v>0</v></c><c r="HS52" s="51" t="n"><v>1.3</v></c><c r="HT52" s="59" t="n"><v>45.7</v></c><c r="HU52" s="59" t="n"><v>46.5</v></c><c r="HV52" s="59" t="n"><v>46.1</v></c><c r="HW52" s="59" t="n"><v>16.3</v></c><c r="HX52" s="59" t="n"><v>0.7</v></c><c r="HY52" s="59" t="n"><v>-6.5</v></c><c r="HZ52" s="59" t="n"><v>-6.8</v></c><c r="IA52" s="59" t="n"><v>-6.6</v></c><c r="IB52" s="59" t="n"><v>1.1</v></c><c r="IC52" s="59" t="n"><v>0.2</v></c><c r="ID52" s="59" t="n"><v>3.7</v></c><c r="IE52" s="59" t="n"><v>10.9</v></c><c r="IF52" s="59" t="n"><v>23.5</v></c><c r="IG52" s="59" t="n"><v>58.4</v></c><c r="IH52" s="61" t="n"><v>25</v></c><c r="II52" s="52" t="n"><f aca="false">IF(ISNUMBER(GM52),GM52,IF(ISNUMBER(EQ52),EQ52,&quot;&quot;))</f><v>7.38</v></c><c r="IJ52" s="38" t="n"><f aca="false">IF(ISNUMBER(GN52),GN52,IF(ISNUMBER(ER52),ER52,&quot;&quot;))</f><v>7.26</v></c><c r="IK52" s="38" t="n"><f aca="false">IF(ISNUMBER(GO52),GO52,IF(ISNUMBER(ES52),ES52,&quot;&quot;))</f><v>16.3</v></c><c r="IL52" s="38" t="n"><f aca="false">IF(ISNUMBER(GP52),GP52,IF(ISNUMBER(ET52),ET52,&quot;&quot;))</f><v>-0.7</v></c><c r="IM52" s="38" t="n"><f aca="false">IF(ISNUMBER(GQ52),GQ52,IF(ISNUMBER(EU52),EU52,&quot;&quot;))</f><v>0.39</v></c><c r="IN52" s="38" t="n"><f aca="false">IF(ISNUMBER(GR52),GR52,IF(ISNUMBER(EV52),EV52,&quot;&quot;))</f><v>0.58</v></c><c r="IO52" s="38" t="n"><f aca="false">IF(ISNUMBER(GS52),GS52,IF(ISNUMBER(EW52),EW52,&quot;&quot;))</f><v>5.32</v></c><c r="IP52" s="38" t="n"><f aca="false">IF(ISNUMBER(GT52),GT52,IF(ISNUMBER(EX52),EX52,&quot;&quot;))</f><v>5.83</v></c><c r="IQ52" s="38" t="n"><f aca="false">IF(ISNUMBER(GU52),GU52,IF(ISNUMBER(EY52),EY52,&quot;&quot;))</f><v>510</v></c><c r="IR52" s="38" t="n"><f aca="false">IF(ISNUMBER(GV52),GV52,IF(ISNUMBER(EZ52),EZ52,&quot;&quot;))</f><v>506</v></c><c r="IS52" s="38" t="n"><f aca="false">IF(ISNUMBER(GW52),GW52,IF(ISNUMBER(FA52),FA52,&quot;&quot;))</f><v>629</v></c><c r="IT52" s="38" t="n"><f aca="false">IF(ISNUMBER(GX52),GX52,IF(ISNUMBER(FB52),FB52,&quot;&quot;))</f><v>567</v></c><c r="IU52" s="38" t="n"><f aca="false">IF(ISNUMBER(GY52),GY52,IF(ISNUMBER(FC52),FC52,&quot;&quot;))</f><v>612</v></c><c r="IV52" s="38" t="n"><f aca="false">IF(ISNUMBER(GZ52),GZ52,IF(ISNUMBER(FD52),FD52,&quot;&quot;))</f><v>550</v></c><c r="IW52" s="38" t="n"><f aca="false">IF(ISNUMBER(HA52),HA52,IF(ISNUMBER(FE52),FE52,&quot;&quot;))</f><v>495</v></c><c r="IX52" s="38" t="n"><f aca="false">IF(ISNUMBER(HB52),HB52,IF(ISNUMBER(FF52),FF52,&quot;&quot;))</f><v>0.63</v></c><c r="IY52" s="38" t="n"><f aca="false">IF(ISNUMBER(HC52),HC52,IF(ISNUMBER(FG52),FG52,&quot;&quot;))</f><v>-0.88</v></c><c r="IZ52" s="38" t="n"><f aca="false">IF(ISNUMBER(HD52),HD52,IF(ISNUMBER(FH52),FH52,&quot;&quot;))</f><v>7.33</v></c><c r="JA52" s="38" t="n"><f aca="false">IF(ISNUMBER(HE52),HE52,IF(ISNUMBER(FI52),FI52,&quot;&quot;))</f><v>7.3</v></c><c r="JB52" s="38" t="n"><f aca="false">IF(ISNUMBER(HF52),HF52,IF(ISNUMBER(FJ52),FJ52,&quot;&quot;))</f><v>7.37</v></c><c r="JC52" s="38" t="n"><f aca="false">IF(ISNUMBER(HG52),HG52,IF(ISNUMBER(FK52),FK52,&quot;&quot;))</f><v>7.54</v></c><c r="JD52" s="38" t="n"><f aca="false">IF(ISNUMBER(HH52),HH52,IF(ISNUMBER(FL52),FL52,&quot;&quot;))</f><v>7.78</v></c><c r="JE52" s="38" t="n"><f aca="false">IF(ISNUMBER(HI52),HI52,IF(ISNUMBER(FM52),FM52,&quot;&quot;))</f><v>7.98</v></c><c r="JF52" s="38" t="n"><f aca="false">IF(ISNUMBER(HJ52),HJ52,IF(ISNUMBER(FN52),FN52,&quot;&quot;))</f><v>0</v></c><c r="JG52" s="38" t="n"><f aca="false">IF(ISNUMBER(HK52),HK52,IF(ISNUMBER(FO52),FO52,&quot;&quot;))</f><v>1.3</v></c><c r="JH52" s="38" t="n"><f aca="false">IF(ISNUMBER(HL52),HL52,IF(ISNUMBER(FP52),FP52,&quot;&quot;))</f><v>6.07</v></c><c r="JI52" s="38" t="n"><f aca="false">IF(ISNUMBER(HM52),HM52,IF(ISNUMBER(FQ52),FQ52,&quot;&quot;))</f><v>6.02</v></c><c r="JJ52" s="38" t="n"><f aca="false">IF(ISNUMBER(HN52),HN52,IF(ISNUMBER(FR52),FR52,&quot;&quot;))</f><v>6.12</v></c><c r="JK52" s="38" t="n"><f aca="false">IF(ISNUMBER(HO52),HO52,IF(ISNUMBER(FS52),FS52,&quot;&quot;))</f><v>6.23</v></c><c r="JL52" s="38" t="n"><f aca="false">IF(ISNUMBER(HP52),HP52,IF(ISNUMBER(FT52),FT52,&quot;&quot;))</f><v>6.47</v></c><c r="JM52" s="38" t="n"><f aca="false">IF(ISNUMBER(HQ52),HQ52,IF(ISNUMBER(FU52),FU52,&quot;&quot;))</f><v>0</v></c><c r="JN52" s="51" t="n"><f aca="false">IF(ISNUMBER(HR52),HR52,IF(ISNUMBER(FV52),FV52,&quot;&quot;))</f><v>0</v></c><c r="JO52" s="59" t="n"><f aca="false">IF(ISNUMBER(HS52),HS52,IF(ISNUMBER(FW52),FW52,&quot;&quot;))</f><v>1.3</v></c><c r="JP52" s="59" t="n"><f aca="false">IF(ISNUMBER(HT52),HT52,IF(ISNUMBER(FX52),FX52,&quot;&quot;))</f><v>45.7</v></c><c r="JQ52" s="59" t="n"><f aca="false">IF(ISNUMBER(HU52),HU52,IF(ISNUMBER(FY52),FY52,&quot;&quot;))</f><v>46.5</v></c><c r="JR52" s="59" t="n"><f aca="false">IF(ISNUMBER(HV52),HV52,IF(ISNUMBER(FZ52),FZ52,&quot;&quot;))</f><v>46.1</v></c><c r="JS52" s="59" t="n"><f aca="false">IF(ISNUMBER(HW52),HW52,IF(ISNUMBER(GA52),GA52,&quot;&quot;))</f><v>16.3</v></c><c r="JT52" s="59" t="n"><f aca="false">IF(ISNUMBER(HX52),HX52,IF(ISNUMBER(GB52),GB52,&quot;&quot;))</f><v>0.7</v></c><c r="JU52" s="59" t="n"><f aca="false">IF(ISNUMBER(HY52),HY52,IF(ISNUMBER(GC52),GC52,&quot;&quot;))</f><v>-6.5</v></c><c r="JV52" s="59" t="n"><f aca="false">IF(ISNUMBER(HZ52),HZ52,IF(ISNUMBER(GD52),GD52,&quot;&quot;))</f><v>-6.8</v></c><c r="JW52" s="59" t="n"><f aca="false">IF(ISNUMBER(IA52),IA52,IF(ISNUMBER(GE52),GE52,&quot;&quot;))</f><v>-6.6</v></c><c r="JX52" s="59" t="n"><f aca="false">IF(ISNUMBER(IB52),IB52,IF(ISNUMBER(GF52),GF52,&quot;&quot;))</f><v>1.1</v></c><c r="JY52" s="59" t="n"><f aca="false">IF(ISNUMBER(IC52),IC52,IF(ISNUMBER(GG52),GG52,&quot;&quot;))</f><v>0.2</v></c><c r="JZ52" s="59" t="n"><f aca="false">IF(ISNUMBER(ID52),ID52,IF(ISNUMBER(GH52),GH52,&quot;&quot;))</f><v>3.7</v></c><c r="KA52" s="59" t="n"><f aca="false">IF(ISNUMBER(IE52),IE52,IF(ISNUMBER(GI52),GI52,&quot;&quot;))</f><v>10.9</v></c><c r="KB52" s="59" t="n"><f aca="false">IF(ISNUMBER(IF52),IF52,IF(ISNUMBER(GJ52),GJ52,&quot;&quot;))</f><v>23.5</v></c><c r="KC52" s="59" t="n"><f aca="false">IF(ISNUMBER(IG52),IG52,IF(ISNUMBER(GK52),GK52,&quot;&quot;))</f><v>58.4</v></c><c r="KD52" s="61" t="n"><f aca="false">IF(ISNUMBER(IH52),IH52,IF(ISNUMBER(GL52),GL52,&quot;&quot;))</f><v>25</v></c><c r="KE52" s="52" t="n"><f aca="false">IF(AND(ISNUMBER(II52),ISNUMBER(CU52)),II52-CU52,&quot;&quot;)</f><v>-0.0600000000000005</v></c><c r="KF52" s="38" t="n"><f aca="false">IF(AND(ISNUMBER(IJ52),ISNUMBER(CV52)),IJ52-CV52,&quot;&quot;)</f><v>-0.0499999999999998</v></c><c r="KG52" s="38" t="n"><f aca="false">IF(AND(ISNUMBER(IK52),ISNUMBER(CW52)),IK52-CW52,&quot;&quot;)</f><v>15.8</v></c><c r="KH52" s="38" t="n"><f aca="false">IF(AND(ISNUMBER(IL52),ISNUMBER(CX52)),IL52-CX52,&quot;&quot;)</f><v>0.1</v></c><c r="KI52" s="38" t="n"><f aca="false">IF(AND(ISNUMBER(IM52),ISNUMBER(CY52)),IM52-CY52,&quot;&quot;)</f><v>0.28</v></c><c r="KJ52" s="38" t="n"><f aca="false">IF(AND(ISNUMBER(IN52),ISNUMBER(CZ52)),IN52-CZ52,&quot;&quot;)</f><v>-0.0600000000000001</v></c><c r="KK52" s="38" t="n"><f aca="false">IF(AND(ISNUMBER(IO52),ISNUMBER(DA52)),IO52-DA52,&quot;&quot;)</f><v>2.95</v></c><c r="KL52" s="38" t="n"><f aca="false">IF(AND(ISNUMBER(IP52),ISNUMBER(DB52)),IP52-DB52,&quot;&quot;)</f><v>2.89</v></c><c r="KM52" s="38" t="n"><f aca="false">IF(AND(ISNUMBER(IQ52),ISNUMBER(DC52)),IQ52-DC52,&quot;&quot;)</f><v>-66</v></c><c r="KN52" s="38" t="n"><f aca="false">IF(AND(ISNUMBER(IR52),ISNUMBER(DD52)),IR52-DD52,&quot;&quot;)</f><v>-73</v></c><c r="KO52" s="38" t="n"><f aca="false">IF(AND(ISNUMBER(IS52),ISNUMBER(DE52)),IS52-DE52,&quot;&quot;)</f><v>-45</v></c><c r="KP52" s="38" t="n"><f aca="false">IF(AND(ISNUMBER(IT52),ISNUMBER(DF52)),IT52-DF52,&quot;&quot;)</f><v>-40</v></c><c r="KQ52" s="38" t="n"><f aca="false">IF(AND(ISNUMBER(IU52),ISNUMBER(DG52)),IU52-DG52,&quot;&quot;)</f><v>16</v></c><c r="KR52" s="38" t="n"><f aca="false">IF(AND(ISNUMBER(IV52),ISNUMBER(DH52)),IV52-DH52,&quot;&quot;)</f><v>-59</v></c><c r="KS52" s="38" t="n"><f aca="false">IF(AND(ISNUMBER(IW52),ISNUMBER(DI52)),IW52-DI52,&quot;&quot;)</f><v>-72</v></c><c r="KT52" s="38" t="n"><f aca="false">IF(AND(ISNUMBER(IX52),ISNUMBER(DJ52)),IX52-DJ52,&quot;&quot;)</f><v>0.57</v></c><c r="KU52" s="38" t="n"><f aca="false">IF(AND(ISNUMBER(IY52),ISNUMBER(DK52)),IY52-DK52,&quot;&quot;)</f><v>-1.9</v></c><c r="KV52" s="38" t="n"><f aca="false">IF(AND(ISNUMBER(IZ52),ISNUMBER(DL52)),IZ52-DL52,&quot;&quot;)</f><v>-0.0700000000000003</v></c><c r="KW52" s="38" t="n"><f aca="false">IF(AND(ISNUMBER(JA52),ISNUMBER(DM52)),JA52-DM52,&quot;&quot;)</f><v>0</v></c><c r="KX52" s="38" t="n"><f aca="false">IF(AND(ISNUMBER(JB52),ISNUMBER(DN52)),JB52-DN52,&quot;&quot;)</f><v>-0.00999999999999979</v></c><c r="KY52" s="38" t="n"><f aca="false">IF(AND(ISNUMBER(JC52),ISNUMBER(DO52)),JC52-DO52,&quot;&quot;)</f><v>-0.0499999999999998</v></c><c r="KZ52" s="38" t="n"><f aca="false">IF(AND(ISNUMBER(JD52),ISNUMBER(DP52)),JD52-DP52,&quot;&quot;)</f><v>-0.12</v></c><c r="LA52" s="38" t="n"><f aca="false">IF(AND(ISNUMBER(JE52),ISNUMBER(DQ52)),JE52-DQ52,&quot;&quot;)</f><v>-0.0199999999999996</v></c><c r="LB52" s="38" t="n"><f aca="false">IF(AND(ISNUMBER(JF52),ISNUMBER(DR52)),JF52-DR52,&quot;&quot;)</f><v>0</v></c><c r="LC52" s="38" t="n"><f aca="false">IF(AND(ISNUMBER(JG52),ISNUMBER(DS52)),JG52-DS52,&quot;&quot;)</f><v>0.5</v></c><c r="LD52" s="38" t="n"><f aca="false">IF(AND(ISNUMBER(JH52),ISNUMBER(DT52)),JH52-DT52,&quot;&quot;)</f><v>-0.55</v></c><c r="LE52" s="38" t="n"><f aca="false">IF(AND(ISNUMBER(JI52),ISNUMBER(DU52)),JI52-DU52,&quot;&quot;)</f><v>-0.32</v></c><c r="LF52" s="38" t="n"><f aca="false">IF(AND(ISNUMBER(JJ52),ISNUMBER(DV52)),JJ52-DV52,&quot;&quot;)</f><v>-0.0800000000000001</v></c><c r="LG52" s="38" t="n"><f aca="false">IF(AND(ISNUMBER(JK52),ISNUMBER(DW52)),JK52-DW52,&quot;&quot;)</f><v>-0.19</v></c><c r="LH52" s="38" t="n"><f aca="false">IF(AND(ISNUMBER(JL52),ISNUMBER(DX52)),JL52-DX52,&quot;&quot;)</f><v>-0.21</v></c><c r="LI52" s="38" t="n"><f aca="false">IF(AND(ISNUMBER(JM52),ISNUMBER(DY52)),JM52-DY52,&quot;&quot;)</f><v>0</v></c><c r="LJ52" s="38" t="n"><f aca="false">IF(AND(ISNUMBER(JN52),ISNUMBER(DZ52)),JN52-DZ52,&quot;&quot;)</f><v>0</v></c><c r="LK52" s="38" t="n"><f aca="false">IF(AND(ISNUMBER(JO52),ISNUMBER(EA52)),JO52-EA52,&quot;&quot;)</f><v>0.5</v></c><c r="LL52" s="38" t="n"><f aca="false">IF(AND(ISNUMBER(JP52),ISNUMBER(EB52)),JP52-EB52,&quot;&quot;)</f><v>0.300000000000004</v></c><c r="LM52" s="38" t="n"><f aca="false">IF(AND(ISNUMBER(JQ52),ISNUMBER(EC52)),JQ52-EC52,&quot;&quot;)</f><v>0.299999999999997</v></c><c r="LN52" s="38" t="n"><f aca="false">IF(AND(ISNUMBER(JR52),ISNUMBER(ED52)),JR52-ED52,&quot;&quot;)</f><v>0.300000000000004</v></c><c r="LO52" s="38" t="n"><f aca="false">IF(AND(ISNUMBER(JS52),ISNUMBER(EE52)),JS52-EE52,&quot;&quot;)</f><v>15.8</v></c><c r="LP52" s="38" t="n"><f aca="false">IF(AND(ISNUMBER(JT52),ISNUMBER(EF52)),JT52-EF52,&quot;&quot;)</f><v>-0.1</v></c><c r="LQ52" s="38" t="n"><f aca="false">IF(AND(ISNUMBER(JU52),ISNUMBER(EG52)),JU52-EG52,&quot;&quot;)</f><v>-0.4</v></c><c r="LR52" s="38" t="n"><f aca="false">IF(AND(ISNUMBER(JV52),ISNUMBER(EH52)),JV52-EH52,&quot;&quot;)</f><v>-0.6</v></c><c r="LS52" s="38" t="n"><f aca="false">IF(AND(ISNUMBER(JW52),ISNUMBER(EI52)),JW52-EI52,&quot;&quot;)</f><v>-0.5</v></c><c r="LT52" s="38" t="n"><f aca="false">IF(AND(ISNUMBER(JX52),ISNUMBER(EJ52)),JX52-EJ52,&quot;&quot;)</f><v>-23.3</v></c><c r="LU52" s="38" t="n"><f aca="false">IF(AND(ISNUMBER(JY52),ISNUMBER(EK52)),JY52-EK52,&quot;&quot;)</f><v>0.1</v></c><c r="LV52" s="38" t="n"><f aca="false">IF(AND(ISNUMBER(JZ52),ISNUMBER(EL52)),JZ52-EL52,&quot;&quot;)</f><v>-0.4</v></c><c r="LW52" s="38" t="n"><f aca="false">IF(AND(ISNUMBER(KA52),ISNUMBER(EM52)),KA52-EM52,&quot;&quot;)</f><v>-0.9</v></c><c r="LX52" s="38" t="n"><f aca="false">IF(AND(ISNUMBER(KB52),ISNUMBER(EN52)),KB52-EN52,&quot;&quot;)</f><v>-1.6</v></c><c r="LY52" s="38" t="n"><f aca="false">IF(AND(ISNUMBER(KC52),ISNUMBER(EO52)),KC52-EO52,&quot;&quot;)</f><v>-2.2</v></c><c r="LZ52" s="38" t="n"><f aca="false">IF(AND(ISNUMBER(KD52),ISNUMBER(EP52)),KD52-EP52,&quot;&quot;)</f><v>-4</v></c><c r="MA52" s="38" t="str"><f aca="false">IF(AND(ISNUMBER(HT52),ISNUMBER(FX52)),HT52-FX52,&quot;&quot;)</f><v></v></c><c r="MB52" s="38" t="str"><f aca="false">IF(AND(ISNUMBER(HU52),ISNUMBER(FY52)),HU52-FY52,&quot;&quot;)</f><v></v></c><c r="MC52" s="38" t="str"><f aca="false">IF(AND(ISNUMBER(HY52),ISNUMBER(GC52)),HY52-GC52,&quot;&quot;)</f><v></v></c><c r="MD52" s="38" t="n"><f aca="false">HZ52-GD52</f><v>-6.8</v></c></row><row collapsed="false" customFormat="false" customHeight="true" hidden="false" ht="26.25" outlineLevel="0" r="53"><c r="A53" s="35" t="n"><v>41192</v></c><c r="B53" s="36" t="s"><v>433</v></c><c r="C53" s="36" t="s"><v>434</v></c><c r="D53" s="37" t="s"><v>331</v></c><c r="E53" s="38" t="n"><v>58</v></c><c r="F53" s="39" t="n"><v>19771</v></c><c r="G53" s="38" t="s"><v>340</v></c><c r="H53" s="38" t="s"><v>358</v></c><c r="I53" s="38" t="n"><v>1835157</v></c><c r="J53" s="38" t="s"><v>364</v></c><c r="P53" s="38" t="n"><v>-2</v></c><c r="Q53" s="38" t="n"><v>-1.79</v></c><c r="R53" s="38" t="s"><v>334</v></c><c r="S53" s="44" t="n"><v>41074</v></c><c r="T53" s="45" t="n"><v>-0.25</v></c><c r="U53" s="45" t="n"><v>0.75</v></c><c r="V53" s="38" t="n"><v>138</v></c><c r="W53" s="38" t="n"><v>30</v></c><c r="X53" s="38" t="n"><v>21</v></c><c r="Y53" s="38" t="n"><v>684</v></c><c r="Z53" s="38" t="n"><v>24.86</v></c><c r="AA53" s="38" t="n"><v>12.2</v></c><c r="AB53" s="38" t="n"><v>4.23</v></c><c r="AC53" s="38" t="n"><v>3.59</v></c><c r="AD53" s="38" t="n"><v>42.51</v></c><c r="AE53" s="38" t="n"><v>86</v></c><c r="AF53" s="38" t="n"><v>42.72</v></c><c r="AG53" s="38" t="n"><v>176</v></c><c r="AH53" s="38" t="n"><v>1</v></c><c r="AI53" s="38" t="n"><f aca="false">IF(AND(ISNUMBER(SK),SK&gt;0),1,0)</f><v>1</v></c><c r="AK53" s="46" t="n"><v>41400</v></c><c r="AL53" s="47" t="n"><v>40</v></c><c r="AM53" s="45" t="n"><v>-0.75</v></c><c r="AN53" s="45" t="n"><v>0.75</v></c><c r="AO53" s="38" t="n"><v>155</v></c><c r="AP53" s="38" t="n"><v>30</v></c><c r="AQ53" s="38" t="n"><v>18</v></c><c r="AR53" s="38" t="n"><v>612</v></c><c r="AS53" s="38" t="n"><v>2169</v></c><c r="AZ53" s="38" t="n"><f aca="false">IF(ISNUMBER(AM53),AM53+0.5*AN53,&quot;&quot;)</f><v>-0.375</v></c><c r="BA53" s="38" t="n"><f aca="false">IF(ISNUMBER(AZ53),IF(ISNUMBER(Q53),AZ53-Q53,&quot;MISSING&quot;),&quot;&quot;)</f><v>1.415</v></c><c r="BB53" s="38" t="n"><f aca="false">IF(AND(ISNUMBER(AR53),ISNUMBER(Y53)),AR53-Y53,IF(ISNUMBER(AR53),&quot;MISSING&quot;,&quot;&quot;))</f><v>-72</v></c><c r="BC53" s="39" t="n"><v>41554</v></c><c r="BD53" s="62" t="n"><v>40</v></c><c r="BE53" s="45" t="n"><v>-1</v></c><c r="BF53" s="45" t="n"><v>1</v></c><c r="BG53" s="38" t="n"><v>135</v></c><c r="BH53" s="38" t="n"><v>30</v></c><c r="BI53" s="38" t="n"><v>16</v></c><c r="BJ53" s="38" t="n"><v>606</v></c><c r="BK53" s="38" t="s"><v>350</v></c><c r="BL53" s="38" t="s"><v>350</v></c><c r="BM53" s="38" t="s"><v>350</v></c><c r="BN53" s="38" t="s"><v>350</v></c><c r="BO53" s="38" t="s"><v>350</v></c><c r="BP53" s="38" t="s"><v>350</v></c><c r="BQ53" s="38" t="s"><v>350</v></c><c r="BR53" s="38" t="n"><f aca="false">IF(ISNUMBER(BE53),BE53+0.5*BF53,&quot;&quot;)</f><v>-0.5</v></c><c r="BS53" s="38" t="n"><f aca="false">IF(ISNUMBER(BR53),IF(ISNUMBER($Q53),BR53-$Q53,&quot;MISSING&quot;),&quot;&quot;)</f><v>1.29</v></c><c r="BT53" s="38" t="n"><f aca="false">IF(AND(ISNUMBER(BJ53),ISNUMBER($Y53)),BJ53-$Y53,IF(ISNUMBER(BJ53),&quot;MISSING&quot;,&quot;&quot;))</f><v>-78</v></c><c r="BU53" s="38" t="n"><f aca="false">IF(AND(ISBLANK($AM53),ISBLANK($BE53)),0,1)</f><v>1</v></c><c r="BV53" s="38" t="n"><f aca="false">IF(AND(ISNUMBER($AM53),ISNUMBER($BE53)),1,0)</f><v>1</v></c><c r="BW53" s="38" t="n"><f aca="false">IF(BV53,SE_PREOP,&quot;&quot;)</f><v>0.125</v></c><c r="BX53" s="38" t="n"><f aca="false">IF(FU_6_AND_12,SE_6,&quot;&quot;)</f><v>-0.375</v></c><c r="BY53" s="38" t="n"><f aca="false">IF(FU_6_AND_12,SE_12,&quot;&quot;)</f><v>-0.5</v></c><c r="BZ53" s="49" t="n"><f aca="false">IF(AND(ISNUMBER(BC53),ISNUMBER(BE53)),BC53-A53,IF(ISNUMBER(AK53),AK53-A53,0))</f><v>362</v></c><c r="CA53" s="50" t="n"><f aca="false">IF(BZ53&gt;0,BZ53/30,&quot;&quot;)</f><v>12.0666666666667</v></c><c r="CB53" s="38" t="n"><f aca="false">IF(AND(ISNUMBER(AZ53),ISNUMBER(BR53)),(BR53-AZ53),&quot;&quot;)</f><v>-0.125</v></c><c r="CC53" s="38" t="str"><f aca="false">IF(AND(ISNUMBER(AX53), ISNUMBER(AD53)), AVERAGE(AX53,AV53)-AVERAGE(AD53,AF53),&quot;&quot;)</f><v></v></c><c r="CD53" s="38" t="str"><f aca="false">IF(AND(ISNUMBER(BN53), ISNUMBER(AD53)), AVERAGE(BN53,BP53)-AVERAGE(AD53,AF53),&quot;&quot;)</f><v></v></c><c r="CE53" s="38" t="str"><f aca="false">IF(ISNUMBER(CD53),CD53,IF(ISNUMBER(CC53),CC53,&quot;&quot;))</f><v></v></c><c r="CF53" s="38" t="n"><f aca="false">IF(AND(ISNUMBER(SPH_PREOP),ISNUMBER(SE_LAST_)),SPH_PREOP+CYL_PREOP/2,&quot;&quot;)</f><v>0.125</v></c><c r="CG53" s="38" t="n"><f aca="false">IF(ISNUMBER(SE_12),SE_12,IF(ISNUMBER(SE_6),SE_6,&quot;&quot;))</f><v>-0.5</v></c><c r="CH53" s="51" t="n"><f aca="false">IF(AND(ISNUMBER(SE_LAST_),ISNUMBER(REF_TARGET)),SE_LAST_-REF_TARGET,&quot;&quot;)</f><v>1.29</v></c><c r="CI53" s="52" t="n"><f aca="false">IF(ISNUMBER(Y53),IF(ISNUMBER(BJ53),BJ53-Y53,IF(ISNUMBER(AR53),AR53-Y53,&quot;&quot;)),&quot;&quot;)</f><v>-78</v></c><c r="CJ53" s="38" t="str"><f aca="false">IF(ISNUMBER(Z53),IF(ISNUMBER(AT53),AT53-Z53,IF(ISNUMBER(BL53),BL53-Z53,&quot;&quot;)),&quot;&quot;)</f><v></v></c><c r="CK53" s="53" t="n"><f aca="false">IF(ISNUMBER(LAST_SE_ERROR),REF_TARGET,&quot;&quot;)</f><v>-1.79</v></c><c r="CL53" s="53" t="n"><f aca="false">IF(AND(OR(ISNUMBER(BH53),ISNUMBER(AP53)),ISNUMBER(W53)),-LOG(20/W53)--LOG(20/IF(ISNUMBER(BH53),BH53,AP53)),&quot;&quot;)</f><v>0</v></c><c r="CM53" s="54" t="n"><f aca="false">IF(ISNUMBER(BF53),BF53,IF(ISNUMBER(AN53),AN53,&quot;&quot;))</f><v>1</v></c><c r="CN53" s="54" t="n"><f aca="false">IF(AND(ISNUMBER(CM53),ISNUMBER(U53)),CM53-U53,&quot;&quot;)</f><v>0.25</v></c><c r="CO53" s="55" t="n"><f aca="false">IF(ISNUMBER(BCVA_12),BCVA_12,IF(ISNUMBER(BCVA_6),BCVA_6,&quot;&quot;))</f><v>30</v></c><c r="CP53" s="55" t="n"><f aca="false">IF(ISNUMBER(CO53),PREOP_BCVA,&quot;&quot;)</f><v>30</v></c><c r="CQ53" s="56" t="n"><f aca="false">IF(AND(REF_TARGET&lt;=0,REF_TARGET&gt;-1),IF(ISNUMBER(UDVA_12),UDVA_12,IF(ISNUMBER(UDVA_6),UDVA_6,&quot;&quot;)),&quot;&quot;)</f><v>0</v></c><c r="CR53" s="53" t="n"><f aca="false">IF(ISNUMBER(PREOP_PENTACAM_RV),IF(ISNUMBER(SPH_6),IF(ISNUMBER($EQ53),0,1),&quot;&quot;),&quot;&quot;)</f><v>0</v></c><c r="CS53" s="53" t="n"><f aca="false">IF(ISNUMBER(PREOP_PENTACAM_RV),IF(ISNUMBER(SPH_12),IF(ISNUMBER($GM53),0,1),&quot;&quot;),&quot;&quot;)</f><v>0</v></c><c r="CT53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53" s="0" t="n"><v>8.18</v></c><c r="CV53" s="38" t="n"><v>8.03</v></c><c r="CW53" s="38" t="n"><v>41.6</v></c><c r="CX53" s="38" t="n"><v>-0.8</v></c><c r="CY53" s="38" t="n"><v>0.1</v></c><c r="CZ53" s="38" t="n"><v>0.37</v></c><c r="DA53" s="38" t="n"><v>2.75</v></c><c r="DB53" s="38" t="n"><v>3.48</v></c><c r="DC53" s="38" t="n"><v>728</v></c><c r="DD53" s="38" t="n"><v>730</v></c><c r="DE53" s="38" t="n"><v>733</v></c><c r="DF53" s="38" t="n"><v>753</v></c><c r="DG53" s="38" t="n"><v>735</v></c><c r="DH53" s="38" t="n"><v>751</v></c><c r="DI53" s="38" t="n"><v>701</v></c><c r="DJ53" s="38" t="n"><v>-0.51</v></c><c r="DK53" s="38" t="n"><v>1.59</v></c><c r="DL53" s="38" t="n"><v>8.12</v></c><c r="DM53" s="38" t="n"><v>8.1</v></c><c r="DN53" s="38" t="n"><v>8.07</v></c><c r="DO53" s="38" t="n"><v>8.15</v></c><c r="DP53" s="38" t="n"><v>8.52</v></c><c r="DQ53" s="38" t="n"><v>8.94</v></c><c r="DR53" s="38" t="n"><v>0</v></c><c r="DS53" s="38" t="n"><v>0.4</v></c><c r="DT53" s="38" t="n"><v>7.65</v></c><c r="DU53" s="38" t="n"><v>7.14</v></c><c r="DV53" s="38" t="n"><v>6.9</v></c><c r="DW53" s="38" t="n"><v>7.07</v></c><c r="DX53" s="38" t="n"><v>7.45</v></c><c r="DY53" s="38" t="n"><v>7.48</v></c><c r="DZ53" s="38" t="n"><v>0</v></c><c r="EA53" s="58" t="n"><v>0.4</v></c><c r="EB53" s="59" t="n"><v>41.2</v></c><c r="EC53" s="59" t="n"><v>42</v></c><c r="ED53" s="59" t="n"><v>41.6</v></c><c r="EE53" s="59" t="n"><v>41.6</v></c><c r="EF53" s="59" t="n"><v>0.8</v></c><c r="EG53" s="59" t="n"><v>-5.2</v></c><c r="EH53" s="59" t="n"><v>-5.6</v></c><c r="EI53" s="59" t="n"><v>-5.4</v></c><c r="EJ53" s="59" t="n"><v>56.5</v></c><c r="EK53" s="59" t="n"><v>0.4</v></c><c r="EL53" s="59" t="n"><v>5.1</v></c><c r="EM53" s="59" t="n"><v>14.6</v></c><c r="EN53" s="59" t="n"><v>30.1</v></c><c r="EO53" s="59" t="n"><v>68.4</v></c><c r="EP53" s="60" t="n"><v>17</v></c><c r="EQ53" s="52" t="n"><v>8</v></c><c r="ER53" s="38" t="n"><v>8.11</v></c><c r="ES53" s="38" t="n"><v>65</v></c><c r="ET53" s="38" t="n"><v>0.5</v></c><c r="EU53" s="38" t="n"><v>0.37</v></c><c r="EV53" s="38" t="n"><v>0.41</v></c><c r="EW53" s="38" t="n"><v>-0.64</v></c><c r="EX53" s="38" t="n"><v>-0.05</v></c><c r="EY53" s="38" t="n"><v>595</v></c><c r="EZ53" s="38" t="n"><v>599</v></c><c r="FA53" s="38" t="n"><v>735</v></c><c r="FB53" s="38" t="n"><v>695</v></c><c r="FC53" s="38" t="n"><v>726</v></c><c r="FD53" s="38" t="n"><v>665</v></c><c r="FE53" s="38" t="n"><v>586</v></c><c r="FF53" s="38" t="n"><v>0.71</v></c><c r="FG53" s="38" t="n"><v>-0.65</v></c><c r="FH53" s="38" t="n"><v>8.08</v></c><c r="FI53" s="38" t="n"><v>8.05</v></c><c r="FJ53" s="38" t="n"><v>8.06</v></c><c r="FK53" s="38" t="n"><v>8.17</v></c><c r="FL53" s="38" t="n"><v>8.42</v></c><c r="FM53" s="38" t="n"><v>8.71</v></c><c r="FN53" s="38" t="n"><v>0</v></c><c r="FO53" s="38" t="n"><v>1.6</v></c><c r="FP53" s="38" t="n"><v>6.29</v></c><c r="FQ53" s="38" t="n"><v>6.25</v></c><c r="FR53" s="38" t="n"><v>6.51</v></c><c r="FS53" s="38" t="n"><v>7.06</v></c><c r="FT53" s="38" t="n"><v>7.24</v></c><c r="FU53" s="38" t="n"><v>0</v></c><c r="FV53" s="38" t="n"><v>0</v></c><c r="FW53" s="58" t="n"><v>1.6</v></c><c r="FX53" s="59" t="n"><v>41.6</v></c><c r="FY53" s="59" t="n"><v>42.2</v></c><c r="FZ53" s="59" t="n"><v>41.9</v></c><c r="GA53" s="59" t="n"><v>65</v></c><c r="GB53" s="59" t="n"><v>0.5</v></c><c r="GC53" s="59" t="n"><v>-6.1</v></c><c r="GD53" s="59" t="n"><v>-6.7</v></c><c r="GE53" s="59" t="n"><v>-6.4</v></c><c r="GF53" s="59" t="n"><v>162.9</v></c><c r="GG53" s="59" t="n"><v>0.5</v></c><c r="GH53" s="59" t="n"><v>4.3</v></c><c r="GI53" s="59" t="n"><v>12.8</v></c><c r="GJ53" s="59" t="n"><v>27.6</v></c><c r="GK53" s="59" t="n"><v>65.6</v></c><c r="GL53" s="61" t="n"><v>13</v></c><c r="GM53" s="52" t="n"><v>8.03</v></c><c r="GN53" s="38" t="n"><v>8.12</v></c><c r="GO53" s="38" t="n"><v>59.6</v></c><c r="GP53" s="38" t="n"><v>0.5</v></c><c r="GQ53" s="38" t="n"><v>0.37</v></c><c r="GR53" s="38" t="n"><v>0.42</v></c><c r="GS53" s="38" t="n"><v>4</v></c><c r="GT53" s="38" t="n"><v>4.61</v></c><c r="GU53" s="38" t="n"><v>605</v></c><c r="GV53" s="38" t="n"><v>609</v></c><c r="GW53" s="38" t="n"><v>742</v></c><c r="GX53" s="38" t="n"><v>701</v></c><c r="GY53" s="38" t="n"><v>725</v></c><c r="GZ53" s="38" t="n"><v>666</v></c><c r="HA53" s="38" t="n"><v>595</v></c><c r="HB53" s="38" t="n"><v>0.68</v></c><c r="HC53" s="38" t="n"><v>-0.61</v></c><c r="HD53" s="38" t="n"><v>8.08</v></c><c r="HE53" s="38" t="n"><v>8.06</v></c><c r="HF53" s="38" t="n"><v>8.07</v></c><c r="HG53" s="38" t="n"><v>8.17</v></c><c r="HH53" s="38" t="n"><v>8.45</v></c><c r="HI53" s="38" t="n"><v>8.83</v></c><c r="HJ53" s="38" t="n"><v>0</v></c><c r="HK53" s="38" t="n"><v>1.5</v></c><c r="HL53" s="38" t="n"><v>6.34</v></c><c r="HM53" s="38" t="n"><v>6.33</v></c><c r="HN53" s="38" t="n"><v>6.53</v></c><c r="HO53" s="38" t="n"><v>7.05</v></c><c r="HP53" s="38" t="n"><v>7.36</v></c><c r="HQ53" s="38" t="n"><v>0</v></c><c r="HR53" s="38" t="n"><v>0</v></c><c r="HS53" s="51" t="n"><v>1.5</v></c><c r="HT53" s="59" t="n"><v>41.6</v></c><c r="HU53" s="59" t="n"><v>42</v></c><c r="HV53" s="59" t="n"><v>41.8</v></c><c r="HW53" s="59" t="n"><v>59.6</v></c><c r="HX53" s="59" t="n"><v>0.5</v></c><c r="HY53" s="59" t="n"><v>-6.1</v></c><c r="HZ53" s="59" t="n"><v>-6.5</v></c><c r="IA53" s="59" t="n"><v>-6.3</v></c><c r="IB53" s="59" t="n"><v>165.7</v></c><c r="IC53" s="59" t="n"><v>0.4</v></c><c r="ID53" s="59" t="n"><v>4.4</v></c><c r="IE53" s="59" t="n"><v>12.9</v></c><c r="IF53" s="59" t="n"><v>27.7</v></c><c r="IG53" s="59" t="n"><v>65.8</v></c><c r="IH53" s="61" t="n"><v>14</v></c><c r="II53" s="52" t="n"><f aca="false">IF(ISNUMBER(GM53),GM53,IF(ISNUMBER(EQ53),EQ53,&quot;&quot;))</f><v>8.03</v></c><c r="IJ53" s="38" t="n"><f aca="false">IF(ISNUMBER(GN53),GN53,IF(ISNUMBER(ER53),ER53,&quot;&quot;))</f><v>8.12</v></c><c r="IK53" s="38" t="n"><f aca="false">IF(ISNUMBER(GO53),GO53,IF(ISNUMBER(ES53),ES53,&quot;&quot;))</f><v>59.6</v></c><c r="IL53" s="38" t="n"><f aca="false">IF(ISNUMBER(GP53),GP53,IF(ISNUMBER(ET53),ET53,&quot;&quot;))</f><v>0.5</v></c><c r="IM53" s="38" t="n"><f aca="false">IF(ISNUMBER(GQ53),GQ53,IF(ISNUMBER(EU53),EU53,&quot;&quot;))</f><v>0.37</v></c><c r="IN53" s="38" t="n"><f aca="false">IF(ISNUMBER(GR53),GR53,IF(ISNUMBER(EV53),EV53,&quot;&quot;))</f><v>0.42</v></c><c r="IO53" s="38" t="n"><f aca="false">IF(ISNUMBER(GS53),GS53,IF(ISNUMBER(EW53),EW53,&quot;&quot;))</f><v>4</v></c><c r="IP53" s="38" t="n"><f aca="false">IF(ISNUMBER(GT53),GT53,IF(ISNUMBER(EX53),EX53,&quot;&quot;))</f><v>4.61</v></c><c r="IQ53" s="38" t="n"><f aca="false">IF(ISNUMBER(GU53),GU53,IF(ISNUMBER(EY53),EY53,&quot;&quot;))</f><v>605</v></c><c r="IR53" s="38" t="n"><f aca="false">IF(ISNUMBER(GV53),GV53,IF(ISNUMBER(EZ53),EZ53,&quot;&quot;))</f><v>609</v></c><c r="IS53" s="38" t="n"><f aca="false">IF(ISNUMBER(GW53),GW53,IF(ISNUMBER(FA53),FA53,&quot;&quot;))</f><v>742</v></c><c r="IT53" s="38" t="n"><f aca="false">IF(ISNUMBER(GX53),GX53,IF(ISNUMBER(FB53),FB53,&quot;&quot;))</f><v>701</v></c><c r="IU53" s="38" t="n"><f aca="false">IF(ISNUMBER(GY53),GY53,IF(ISNUMBER(FC53),FC53,&quot;&quot;))</f><v>725</v></c><c r="IV53" s="38" t="n"><f aca="false">IF(ISNUMBER(GZ53),GZ53,IF(ISNUMBER(FD53),FD53,&quot;&quot;))</f><v>666</v></c><c r="IW53" s="38" t="n"><f aca="false">IF(ISNUMBER(HA53),HA53,IF(ISNUMBER(FE53),FE53,&quot;&quot;))</f><v>595</v></c><c r="IX53" s="38" t="n"><f aca="false">IF(ISNUMBER(HB53),HB53,IF(ISNUMBER(FF53),FF53,&quot;&quot;))</f><v>0.68</v></c><c r="IY53" s="38" t="n"><f aca="false">IF(ISNUMBER(HC53),HC53,IF(ISNUMBER(FG53),FG53,&quot;&quot;))</f><v>-0.61</v></c><c r="IZ53" s="38" t="n"><f aca="false">IF(ISNUMBER(HD53),HD53,IF(ISNUMBER(FH53),FH53,&quot;&quot;))</f><v>8.08</v></c><c r="JA53" s="38" t="n"><f aca="false">IF(ISNUMBER(HE53),HE53,IF(ISNUMBER(FI53),FI53,&quot;&quot;))</f><v>8.06</v></c><c r="JB53" s="38" t="n"><f aca="false">IF(ISNUMBER(HF53),HF53,IF(ISNUMBER(FJ53),FJ53,&quot;&quot;))</f><v>8.07</v></c><c r="JC53" s="38" t="n"><f aca="false">IF(ISNUMBER(HG53),HG53,IF(ISNUMBER(FK53),FK53,&quot;&quot;))</f><v>8.17</v></c><c r="JD53" s="38" t="n"><f aca="false">IF(ISNUMBER(HH53),HH53,IF(ISNUMBER(FL53),FL53,&quot;&quot;))</f><v>8.45</v></c><c r="JE53" s="38" t="n"><f aca="false">IF(ISNUMBER(HI53),HI53,IF(ISNUMBER(FM53),FM53,&quot;&quot;))</f><v>8.83</v></c><c r="JF53" s="38" t="n"><f aca="false">IF(ISNUMBER(HJ53),HJ53,IF(ISNUMBER(FN53),FN53,&quot;&quot;))</f><v>0</v></c><c r="JG53" s="38" t="n"><f aca="false">IF(ISNUMBER(HK53),HK53,IF(ISNUMBER(FO53),FO53,&quot;&quot;))</f><v>1.5</v></c><c r="JH53" s="38" t="n"><f aca="false">IF(ISNUMBER(HL53),HL53,IF(ISNUMBER(FP53),FP53,&quot;&quot;))</f><v>6.34</v></c><c r="JI53" s="38" t="n"><f aca="false">IF(ISNUMBER(HM53),HM53,IF(ISNUMBER(FQ53),FQ53,&quot;&quot;))</f><v>6.33</v></c><c r="JJ53" s="38" t="n"><f aca="false">IF(ISNUMBER(HN53),HN53,IF(ISNUMBER(FR53),FR53,&quot;&quot;))</f><v>6.53</v></c><c r="JK53" s="38" t="n"><f aca="false">IF(ISNUMBER(HO53),HO53,IF(ISNUMBER(FS53),FS53,&quot;&quot;))</f><v>7.05</v></c><c r="JL53" s="38" t="n"><f aca="false">IF(ISNUMBER(HP53),HP53,IF(ISNUMBER(FT53),FT53,&quot;&quot;))</f><v>7.36</v></c><c r="JM53" s="38" t="n"><f aca="false">IF(ISNUMBER(HQ53),HQ53,IF(ISNUMBER(FU53),FU53,&quot;&quot;))</f><v>0</v></c><c r="JN53" s="51" t="n"><f aca="false">IF(ISNUMBER(HR53),HR53,IF(ISNUMBER(FV53),FV53,&quot;&quot;))</f><v>0</v></c><c r="JO53" s="59" t="n"><f aca="false">IF(ISNUMBER(HS53),HS53,IF(ISNUMBER(FW53),FW53,&quot;&quot;))</f><v>1.5</v></c><c r="JP53" s="59" t="n"><f aca="false">IF(ISNUMBER(HT53),HT53,IF(ISNUMBER(FX53),FX53,&quot;&quot;))</f><v>41.6</v></c><c r="JQ53" s="59" t="n"><f aca="false">IF(ISNUMBER(HU53),HU53,IF(ISNUMBER(FY53),FY53,&quot;&quot;))</f><v>42</v></c><c r="JR53" s="59" t="n"><f aca="false">IF(ISNUMBER(HV53),HV53,IF(ISNUMBER(FZ53),FZ53,&quot;&quot;))</f><v>41.8</v></c><c r="JS53" s="59" t="n"><f aca="false">IF(ISNUMBER(HW53),HW53,IF(ISNUMBER(GA53),GA53,&quot;&quot;))</f><v>59.6</v></c><c r="JT53" s="59" t="n"><f aca="false">IF(ISNUMBER(HX53),HX53,IF(ISNUMBER(GB53),GB53,&quot;&quot;))</f><v>0.5</v></c><c r="JU53" s="59" t="n"><f aca="false">IF(ISNUMBER(HY53),HY53,IF(ISNUMBER(GC53),GC53,&quot;&quot;))</f><v>-6.1</v></c><c r="JV53" s="59" t="n"><f aca="false">IF(ISNUMBER(HZ53),HZ53,IF(ISNUMBER(GD53),GD53,&quot;&quot;))</f><v>-6.5</v></c><c r="JW53" s="59" t="n"><f aca="false">IF(ISNUMBER(IA53),IA53,IF(ISNUMBER(GE53),GE53,&quot;&quot;))</f><v>-6.3</v></c><c r="JX53" s="59" t="n"><f aca="false">IF(ISNUMBER(IB53),IB53,IF(ISNUMBER(GF53),GF53,&quot;&quot;))</f><v>165.7</v></c><c r="JY53" s="59" t="n"><f aca="false">IF(ISNUMBER(IC53),IC53,IF(ISNUMBER(GG53),GG53,&quot;&quot;))</f><v>0.4</v></c><c r="JZ53" s="59" t="n"><f aca="false">IF(ISNUMBER(ID53),ID53,IF(ISNUMBER(GH53),GH53,&quot;&quot;))</f><v>4.4</v></c><c r="KA53" s="59" t="n"><f aca="false">IF(ISNUMBER(IE53),IE53,IF(ISNUMBER(GI53),GI53,&quot;&quot;))</f><v>12.9</v></c><c r="KB53" s="59" t="n"><f aca="false">IF(ISNUMBER(IF53),IF53,IF(ISNUMBER(GJ53),GJ53,&quot;&quot;))</f><v>27.7</v></c><c r="KC53" s="59" t="n"><f aca="false">IF(ISNUMBER(IG53),IG53,IF(ISNUMBER(GK53),GK53,&quot;&quot;))</f><v>65.8</v></c><c r="KD53" s="61" t="n"><f aca="false">IF(ISNUMBER(IH53),IH53,IF(ISNUMBER(GL53),GL53,&quot;&quot;))</f><v>14</v></c><c r="KE53" s="52" t="n"><f aca="false">IF(AND(ISNUMBER(II53),ISNUMBER(CU53)),II53-CU53,&quot;&quot;)</f><v>-0.15</v></c><c r="KF53" s="38" t="n"><f aca="false">IF(AND(ISNUMBER(IJ53),ISNUMBER(CV53)),IJ53-CV53,&quot;&quot;)</f><v>0.0899999999999999</v></c><c r="KG53" s="38" t="n"><f aca="false">IF(AND(ISNUMBER(IK53),ISNUMBER(CW53)),IK53-CW53,&quot;&quot;)</f><v>18</v></c><c r="KH53" s="38" t="n"><f aca="false">IF(AND(ISNUMBER(IL53),ISNUMBER(CX53)),IL53-CX53,&quot;&quot;)</f><v>1.3</v></c><c r="KI53" s="38" t="n"><f aca="false">IF(AND(ISNUMBER(IM53),ISNUMBER(CY53)),IM53-CY53,&quot;&quot;)</f><v>0.27</v></c><c r="KJ53" s="38" t="n"><f aca="false">IF(AND(ISNUMBER(IN53),ISNUMBER(CZ53)),IN53-CZ53,&quot;&quot;)</f><v>0.05</v></c><c r="KK53" s="38" t="n"><f aca="false">IF(AND(ISNUMBER(IO53),ISNUMBER(DA53)),IO53-DA53,&quot;&quot;)</f><v>1.25</v></c><c r="KL53" s="38" t="n"><f aca="false">IF(AND(ISNUMBER(IP53),ISNUMBER(DB53)),IP53-DB53,&quot;&quot;)</f><v>1.13</v></c><c r="KM53" s="38" t="n"><f aca="false">IF(AND(ISNUMBER(IQ53),ISNUMBER(DC53)),IQ53-DC53,&quot;&quot;)</f><v>-123</v></c><c r="KN53" s="38" t="n"><f aca="false">IF(AND(ISNUMBER(IR53),ISNUMBER(DD53)),IR53-DD53,&quot;&quot;)</f><v>-121</v></c><c r="KO53" s="38" t="n"><f aca="false">IF(AND(ISNUMBER(IS53),ISNUMBER(DE53)),IS53-DE53,&quot;&quot;)</f><v>9</v></c><c r="KP53" s="38" t="n"><f aca="false">IF(AND(ISNUMBER(IT53),ISNUMBER(DF53)),IT53-DF53,&quot;&quot;)</f><v>-52</v></c><c r="KQ53" s="38" t="n"><f aca="false">IF(AND(ISNUMBER(IU53),ISNUMBER(DG53)),IU53-DG53,&quot;&quot;)</f><v>-10</v></c><c r="KR53" s="38" t="n"><f aca="false">IF(AND(ISNUMBER(IV53),ISNUMBER(DH53)),IV53-DH53,&quot;&quot;)</f><v>-85</v></c><c r="KS53" s="38" t="n"><f aca="false">IF(AND(ISNUMBER(IW53),ISNUMBER(DI53)),IW53-DI53,&quot;&quot;)</f><v>-106</v></c><c r="KT53" s="38" t="n"><f aca="false">IF(AND(ISNUMBER(IX53),ISNUMBER(DJ53)),IX53-DJ53,&quot;&quot;)</f><v>1.19</v></c><c r="KU53" s="38" t="n"><f aca="false">IF(AND(ISNUMBER(IY53),ISNUMBER(DK53)),IY53-DK53,&quot;&quot;)</f><v>-2.2</v></c><c r="KV53" s="38" t="n"><f aca="false">IF(AND(ISNUMBER(IZ53),ISNUMBER(DL53)),IZ53-DL53,&quot;&quot;)</f><v>-0.0399999999999991</v></c><c r="KW53" s="38" t="n"><f aca="false">IF(AND(ISNUMBER(JA53),ISNUMBER(DM53)),JA53-DM53,&quot;&quot;)</f><v>-0.0399999999999991</v></c><c r="KX53" s="38" t="n"><f aca="false">IF(AND(ISNUMBER(JB53),ISNUMBER(DN53)),JB53-DN53,&quot;&quot;)</f><v>0</v></c><c r="KY53" s="38" t="n"><f aca="false">IF(AND(ISNUMBER(JC53),ISNUMBER(DO53)),JC53-DO53,&quot;&quot;)</f><v>0.0199999999999996</v></c><c r="KZ53" s="38" t="n"><f aca="false">IF(AND(ISNUMBER(JD53),ISNUMBER(DP53)),JD53-DP53,&quot;&quot;)</f><v>-0.0700000000000003</v></c><c r="LA53" s="38" t="n"><f aca="false">IF(AND(ISNUMBER(JE53),ISNUMBER(DQ53)),JE53-DQ53,&quot;&quot;)</f><v>-0.109999999999999</v></c><c r="LB53" s="38" t="n"><f aca="false">IF(AND(ISNUMBER(JF53),ISNUMBER(DR53)),JF53-DR53,&quot;&quot;)</f><v>0</v></c><c r="LC53" s="38" t="n"><f aca="false">IF(AND(ISNUMBER(JG53),ISNUMBER(DS53)),JG53-DS53,&quot;&quot;)</f><v>1.1</v></c><c r="LD53" s="38" t="n"><f aca="false">IF(AND(ISNUMBER(JH53),ISNUMBER(DT53)),JH53-DT53,&quot;&quot;)</f><v>-1.31</v></c><c r="LE53" s="38" t="n"><f aca="false">IF(AND(ISNUMBER(JI53),ISNUMBER(DU53)),JI53-DU53,&quot;&quot;)</f><v>-0.81</v></c><c r="LF53" s="38" t="n"><f aca="false">IF(AND(ISNUMBER(JJ53),ISNUMBER(DV53)),JJ53-DV53,&quot;&quot;)</f><v>-0.37</v></c><c r="LG53" s="38" t="n"><f aca="false">IF(AND(ISNUMBER(JK53),ISNUMBER(DW53)),JK53-DW53,&quot;&quot;)</f><v>-0.0200000000000005</v></c><c r="LH53" s="38" t="n"><f aca="false">IF(AND(ISNUMBER(JL53),ISNUMBER(DX53)),JL53-DX53,&quot;&quot;)</f><v>-0.0899999999999999</v></c><c r="LI53" s="38" t="n"><f aca="false">IF(AND(ISNUMBER(JM53),ISNUMBER(DY53)),JM53-DY53,&quot;&quot;)</f><v>-7.48</v></c><c r="LJ53" s="38" t="n"><f aca="false">IF(AND(ISNUMBER(JN53),ISNUMBER(DZ53)),JN53-DZ53,&quot;&quot;)</f><v>0</v></c><c r="LK53" s="38" t="n"><f aca="false">IF(AND(ISNUMBER(JO53),ISNUMBER(EA53)),JO53-EA53,&quot;&quot;)</f><v>1.1</v></c><c r="LL53" s="38" t="n"><f aca="false">IF(AND(ISNUMBER(JP53),ISNUMBER(EB53)),JP53-EB53,&quot;&quot;)</f><v>0.399999999999999</v></c><c r="LM53" s="38" t="n"><f aca="false">IF(AND(ISNUMBER(JQ53),ISNUMBER(EC53)),JQ53-EC53,&quot;&quot;)</f><v>0</v></c><c r="LN53" s="38" t="n"><f aca="false">IF(AND(ISNUMBER(JR53),ISNUMBER(ED53)),JR53-ED53,&quot;&quot;)</f><v>0.199999999999996</v></c><c r="LO53" s="38" t="n"><f aca="false">IF(AND(ISNUMBER(JS53),ISNUMBER(EE53)),JS53-EE53,&quot;&quot;)</f><v>18</v></c><c r="LP53" s="38" t="n"><f aca="false">IF(AND(ISNUMBER(JT53),ISNUMBER(EF53)),JT53-EF53,&quot;&quot;)</f><v>-0.3</v></c><c r="LQ53" s="38" t="n"><f aca="false">IF(AND(ISNUMBER(JU53),ISNUMBER(EG53)),JU53-EG53,&quot;&quot;)</f><v>-0.9</v></c><c r="LR53" s="38" t="n"><f aca="false">IF(AND(ISNUMBER(JV53),ISNUMBER(EH53)),JV53-EH53,&quot;&quot;)</f><v>-0.9</v></c><c r="LS53" s="38" t="n"><f aca="false">IF(AND(ISNUMBER(JW53),ISNUMBER(EI53)),JW53-EI53,&quot;&quot;)</f><v>-0.9</v></c><c r="LT53" s="38" t="n"><f aca="false">IF(AND(ISNUMBER(JX53),ISNUMBER(EJ53)),JX53-EJ53,&quot;&quot;)</f><v>109.2</v></c><c r="LU53" s="38" t="n"><f aca="false">IF(AND(ISNUMBER(JY53),ISNUMBER(EK53)),JY53-EK53,&quot;&quot;)</f><v>0</v></c><c r="LV53" s="38" t="n"><f aca="false">IF(AND(ISNUMBER(JZ53),ISNUMBER(EL53)),JZ53-EL53,&quot;&quot;)</f><v>-0.699999999999999</v></c><c r="LW53" s="38" t="n"><f aca="false">IF(AND(ISNUMBER(KA53),ISNUMBER(EM53)),KA53-EM53,&quot;&quot;)</f><v>-1.7</v></c><c r="LX53" s="38" t="n"><f aca="false">IF(AND(ISNUMBER(KB53),ISNUMBER(EN53)),KB53-EN53,&quot;&quot;)</f><v>-2.4</v></c><c r="LY53" s="38" t="n"><f aca="false">IF(AND(ISNUMBER(KC53),ISNUMBER(EO53)),KC53-EO53,&quot;&quot;)</f><v>-2.60000000000001</v></c><c r="LZ53" s="38" t="n"><f aca="false">IF(AND(ISNUMBER(KD53),ISNUMBER(EP53)),KD53-EP53,&quot;&quot;)</f><v>-3</v></c><c r="MA53" s="38" t="n"><f aca="false">IF(AND(ISNUMBER(HT53),ISNUMBER(FX53)),HT53-FX53,&quot;&quot;)</f><v>0</v></c><c r="MB53" s="38" t="n"><f aca="false">IF(AND(ISNUMBER(HU53),ISNUMBER(FY53)),HU53-FY53,&quot;&quot;)</f><v>-0.200000000000003</v></c><c r="MC53" s="38" t="n"><f aca="false">IF(AND(ISNUMBER(HY53),ISNUMBER(GC53)),HY53-GC53,&quot;&quot;)</f><v>0</v></c><c r="MD53" s="38" t="n"><f aca="false">HZ53-GD53</f><v>0.2</v></c></row><row collapsed="false" customFormat="false" customHeight="true" hidden="false" ht="26.25" outlineLevel="0" r="54"><c r="A54" s="35" t="n"><v>41332</v></c><c r="B54" s="36" t="s"><v>435</v></c><c r="C54" s="36" t="s"><v>436</v></c><c r="D54" s="37" t="s"><v>331</v></c><c r="E54" s="38" t="n"><v>58</v></c><c r="F54" s="39" t="n"><v>20124</v></c><c r="G54" s="38" t="s"><v>340</v></c><c r="H54" s="38" t="s"><v>333</v></c><c r="I54" s="38" t="n"><v>1836239</v></c><c r="J54" s="38" t="s"><v>364</v></c><c r="P54" s="42" t="n"><v>-0.5</v></c><c r="Q54" s="38" t="n"><v>-0.68</v></c><c r="R54" s="38" t="s"><v>334</v></c><c r="S54" s="44" t="n"><v>41284</v></c><c r="T54" s="45" t="n"><v>-0.25</v></c><c r="U54" s="45" t="n"><v>1</v></c><c r="V54" s="38" t="n"><v>115</v></c><c r="W54" s="38" t="n"><v>50</v></c><c r="X54" s="38" t="n"><v>21</v></c><c r="Y54" s="38" t="n"><v>625</v></c><c r="Z54" s="38" t="n"><v>22.3</v></c><c r="AC54" s="38" t="n"><v>3.16</v></c><c r="AD54" s="38" t="n"><v>46.04</v></c><c r="AE54" s="38" t="n"><v>0</v></c><c r="AF54" s="38" t="n"><v>46.81</v></c><c r="AG54" s="38" t="n"><v>90</v></c><c r="AH54" s="38" t="n"><v>0</v></c><c r="AI54" s="38" t="n"><f aca="false">IF(AND(ISNUMBER(SK),SK&gt;0),1,0)</f><v>0</v></c><c r="AK54" s="46" t="n"><v>41501</v></c><c r="AL54" s="47"/><c r="AM54" s="45" t="n"><v>-0.5</v></c><c r="AN54" s="45" t="n"><v>1.5</v></c><c r="AO54" s="38" t="n"><v>105</v></c><c r="AP54" s="38" t="n"><v>40</v></c><c r="AQ54" s="38" t="n"><v>11</v></c><c r="AR54" s="38" t="n"><v>566</v></c><c r="AS54" s="38" t="n"><v>1179</v></c><c r="AZ54" s="38" t="n"><f aca="false">IF(ISNUMBER(AM54),AM54+0.5*AN54,&quot;&quot;)</f><v>0.25</v></c><c r="BA54" s="38" t="n"><f aca="false">IF(ISNUMBER(AZ54),IF(ISNUMBER(Q54),AZ54-Q54,&quot;MISSING&quot;),&quot;&quot;)</f><v>0.93</v></c><c r="BB54" s="38" t="n"><f aca="false">IF(AND(ISNUMBER(AR54),ISNUMBER(Y54)),AR54-Y54,IF(ISNUMBER(AR54),&quot;MISSING&quot;,&quot;&quot;))</f><v>-59</v></c><c r="BC54" s="39" t="n"><v>41611</v></c><c r="BD54" s="62" t="n"><v>40</v></c><c r="BE54" s="45" t="n"><v>0</v></c><c r="BF54" s="45" t="n"><v>1.25</v></c><c r="BG54" s="38" t="n"><v>110</v></c><c r="BH54" s="38" t="n"><v>40</v></c><c r="BI54" s="38" t="n"><v>16</v></c><c r="BL54" s="38" t="n"><v>22.37</v></c><c r="BM54" s="38" t="n"><v>2.79</v></c><c r="BN54" s="38" t="n"><v>44.88</v></c><c r="BO54" s="38" t="n"><v>7</v></c><c r="BP54" s="38" t="n"><v>45.42</v></c><c r="BQ54" s="38" t="n"><v>97</v></c><c r="BR54" s="38" t="n"><f aca="false">IF(ISNUMBER(BE54),BE54+0.5*BF54,&quot;&quot;)</f><v>0.625</v></c><c r="BS54" s="38" t="n"><f aca="false">IF(ISNUMBER(BR54),IF(ISNUMBER($Q54),BR54-$Q54,&quot;MISSING&quot;),&quot;&quot;)</f><v>1.305</v></c><c r="BT54" s="38" t="str"><f aca="false">IF(AND(ISNUMBER(BJ54),ISNUMBER($Y54)),BJ54-$Y54,IF(ISNUMBER(BJ54),&quot;MISSING&quot;,&quot;&quot;))</f><v></v></c><c r="BU54" s="38" t="n"><f aca="false">IF(AND(ISBLANK($AM54),ISBLANK($BE54)),0,1)</f><v>1</v></c><c r="BV54" s="38" t="n"><f aca="false">IF(AND(ISNUMBER($AM54),ISNUMBER($BE54)),1,0)</f><v>1</v></c><c r="BW54" s="38" t="n"><f aca="false">IF(BV54,SE_PREOP,&quot;&quot;)</f><v>0.25</v></c><c r="BX54" s="38" t="n"><f aca="false">IF(FU_6_AND_12,SE_6,&quot;&quot;)</f><v>0.25</v></c><c r="BY54" s="38" t="n"><f aca="false">IF(FU_6_AND_12,SE_12,&quot;&quot;)</f><v>0.625</v></c><c r="BZ54" s="49" t="n"><f aca="false">IF(AND(ISNUMBER(BC54),ISNUMBER(BE54)),BC54-A54,IF(ISNUMBER(AK54),AK54-A54,0))</f><v>279</v></c><c r="CA54" s="50" t="n"><f aca="false">IF(BZ54&gt;0,BZ54/30,&quot;&quot;)</f><v>9.3</v></c><c r="CB54" s="38" t="n"><f aca="false">IF(AND(ISNUMBER(AZ54),ISNUMBER(BR54)),(BR54-AZ54),&quot;&quot;)</f><v>0.375</v></c><c r="CC54" s="38" t="str"><f aca="false">IF(AND(ISNUMBER(AX54), ISNUMBER(AD54)), AVERAGE(AX54,AV54)-AVERAGE(AD54,AF54),&quot;&quot;)</f><v></v></c><c r="CD54" s="38" t="n"><f aca="false">IF(AND(ISNUMBER(BN54), ISNUMBER(AD54)), AVERAGE(BN54,BP54)-AVERAGE(AD54,AF54),&quot;&quot;)</f><v>-1.27499999999999</v></c><c r="CE54" s="38" t="n"><f aca="false">IF(ISNUMBER(CD54),CD54,IF(ISNUMBER(CC54),CC54,&quot;&quot;))</f><v>-1.27499999999999</v></c><c r="CF54" s="38" t="n"><f aca="false">IF(AND(ISNUMBER(SPH_PREOP),ISNUMBER(SE_LAST_)),SPH_PREOP+CYL_PREOP/2,&quot;&quot;)</f><v>0.25</v></c><c r="CG54" s="38" t="n"><f aca="false">IF(ISNUMBER(SE_12),SE_12,IF(ISNUMBER(SE_6),SE_6,&quot;&quot;))</f><v>0.625</v></c><c r="CH54" s="51" t="n"><f aca="false">IF(AND(ISNUMBER(SE_LAST_),ISNUMBER(REF_TARGET)),SE_LAST_-REF_TARGET,&quot;&quot;)</f><v>1.305</v></c><c r="CI54" s="52" t="n"><f aca="false">IF(ISNUMBER(Y54),IF(ISNUMBER(BJ54),BJ54-Y54,IF(ISNUMBER(AR54),AR54-Y54,&quot;&quot;)),&quot;&quot;)</f><v>-59</v></c><c r="CJ54" s="38" t="n"><f aca="false">IF(ISNUMBER(Z54),IF(ISNUMBER(AT54),AT54-Z54,IF(ISNUMBER(BL54),BL54-Z54,&quot;&quot;)),&quot;&quot;)</f><v>0.0700000000000003</v></c><c r="CK54" s="53" t="n"><f aca="false">IF(ISNUMBER(LAST_SE_ERROR),REF_TARGET,&quot;&quot;)</f><v>-0.68</v></c><c r="CL54" s="53" t="n"><f aca="false">IF(AND(OR(ISNUMBER(BH54),ISNUMBER(AP54)),ISNUMBER(W54)),-LOG(20/W54)--LOG(20/IF(ISNUMBER(BH54),BH54,AP54)),&quot;&quot;)</f><v>0.0969100130080564</v></c><c r="CM54" s="54" t="n"><f aca="false">IF(ISNUMBER(BF54),BF54,IF(ISNUMBER(AN54),AN54,&quot;&quot;))</f><v>1.25</v></c><c r="CN54" s="54" t="n"><f aca="false">IF(AND(ISNUMBER(CM54),ISNUMBER(U54)),CM54-U54,&quot;&quot;)</f><v>0.25</v></c><c r="CO54" s="55" t="n"><f aca="false">IF(ISNUMBER(BCVA_12),BCVA_12,IF(ISNUMBER(BCVA_6),BCVA_6,&quot;&quot;))</f><v>40</v></c><c r="CP54" s="55" t="n"><f aca="false">IF(ISNUMBER(CO54),PREOP_BCVA,&quot;&quot;)</f><v>50</v></c><c r="CQ54" s="56" t="n"><f aca="false">IF(AND(REF_TARGET&lt;=0,REF_TARGET&gt;-1),IF(ISNUMBER(UDVA_12),UDVA_12,IF(ISNUMBER(UDVA_6),UDVA_6,&quot;&quot;)),&quot;&quot;)</f><v>40</v></c><c r="CR54" s="53" t="n"><f aca="false">IF(ISNUMBER(PREOP_PENTACAM_RV),IF(ISNUMBER(SPH_6),IF(ISNUMBER($EQ54),0,1),&quot;&quot;),&quot;&quot;)</f><v>0</v></c><c r="CS54" s="53" t="n"><f aca="false">IF(ISNUMBER(PREOP_PENTACAM_RV),IF(ISNUMBER(SPH_12),IF(ISNUMBER($GM54),0,1),&quot;&quot;),&quot;&quot;)</f><v>0</v></c><c r="CT54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54" s="0" t="n"><v>7.49</v></c><c r="CV54" s="38" t="n"><v>7.37</v></c><c r="CW54" s="38" t="n"><v>177.7</v></c><c r="CX54" s="38" t="n"><v>-0.7</v></c><c r="CY54" s="38" t="n"><v>0.09</v></c><c r="CZ54" s="38" t="n"><v>0.45</v></c><c r="DA54" s="38" t="n"><v>2.93</v></c><c r="DB54" s="38" t="n"><v>3.56</v></c><c r="DC54" s="38" t="n"><v>636</v></c><c r="DD54" s="38" t="n"><v>640</v></c><c r="DE54" s="38" t="n"><v>668</v></c><c r="DF54" s="38" t="n"><v>660</v></c><c r="DG54" s="38" t="n"><v>647</v></c><c r="DH54" s="38" t="n"><v>632</v></c><c r="DI54" s="38" t="n"><v>617</v></c><c r="DJ54" s="38" t="n"><v>-1.74</v></c><c r="DK54" s="38" t="n"><v>-1.11</v></c><c r="DL54" s="38" t="n"><v>7.44</v></c><c r="DM54" s="38" t="n"><v>7.4</v></c><c r="DN54" s="38" t="n"><v>7.38</v></c><c r="DO54" s="38" t="n"><v>7.51</v></c><c r="DP54" s="38" t="n"><v>7.96</v></c><c r="DQ54" s="38" t="n"><v>8.2</v></c><c r="DR54" s="38" t="n"><v>0</v></c><c r="DS54" s="38" t="n"><v>0.5</v></c><c r="DT54" s="38" t="n"><v>7.14</v></c><c r="DU54" s="38" t="n"><v>6.58</v></c><c r="DV54" s="38" t="n"><v>6.35</v></c><c r="DW54" s="38" t="n"><v>6.67</v></c><c r="DX54" s="38" t="n"><v>7.21</v></c><c r="DY54" s="38" t="n"><v>7.21</v></c><c r="DZ54" s="38" t="n"><v>0</v></c><c r="EA54" s="58" t="n"><v>0.5</v></c><c r="EB54" s="59" t="n"><v>45</v></c><c r="EC54" s="59" t="n"><v>45.8</v></c><c r="ED54" s="59" t="n"><v>45.4</v></c><c r="EE54" s="59" t="n"><v>177.7</v></c><c r="EF54" s="59" t="n"><v>0.7</v></c><c r="EG54" s="59" t="n"><v>-5.6</v></c><c r="EH54" s="59" t="n"><v>-5.9</v></c><c r="EI54" s="59" t="n"><v>-5.8</v></c><c r="EJ54" s="59" t="n"><v>21.7</v></c><c r="EK54" s="59" t="n"><v>0.3</v></c><c r="EL54" s="59" t="n"><v>4.5</v></c><c r="EM54" s="59" t="n"><v>12.8</v></c><c r="EN54" s="59" t="n"><v>26.6</v></c><c r="EO54" s="59" t="n"><v>61.7</v></c><c r="EP54" s="60" t="n"><v>13</v></c><c r="EQ54" s="52" t="n"><v>7.55</v></c><c r="ER54" s="38" t="n"><v>7.27</v></c><c r="ES54" s="38" t="n"><v>1</v></c><c r="ET54" s="38" t="n"><v>-1.8</v></c><c r="EU54" s="38" t="n"><v>0.43</v></c><c r="EV54" s="38" t="n"><v>0.51</v></c><c r="EW54" s="38" t="n"><v>5.5</v></c><c r="EX54" s="38" t="n"><v>6.1</v></c><c r="EY54" s="38" t="n"><v>603</v></c><c r="EZ54" s="38" t="n"><v>598</v></c><c r="FA54" s="38" t="n"><v>698</v></c><c r="FB54" s="38" t="n"><v>665</v></c><c r="FC54" s="38" t="n"><v>704</v></c><c r="FD54" s="38" t="n"><v>646</v></c><c r="FE54" s="38" t="n"><v>592</v></c><c r="FF54" s="38" t="n"><v>0.98</v></c><c r="FG54" s="38" t="n"><v>-0.52</v></c><c r="FH54" s="38" t="n"><v>7.46</v></c><c r="FI54" s="38" t="n"><v>7.37</v></c><c r="FJ54" s="38" t="n"><v>7.42</v></c><c r="FK54" s="38" t="n"><v>7.57</v></c><c r="FL54" s="38" t="n"><v>7.9</v></c><c r="FM54" s="38" t="n"><v>8.13</v></c><c r="FN54" s="38" t="n"><v>0</v></c><c r="FO54" s="38" t="n"><v>1.4</v></c><c r="FP54" s="38" t="n"><v>6.08</v></c><c r="FQ54" s="38" t="n"><v>5.98</v></c><c r="FR54" s="38" t="n"><v>6.04</v></c><c r="FS54" s="38" t="n"><v>6.33</v></c><c r="FT54" s="38" t="n"><v>6.48</v></c><c r="FU54" s="38" t="n"><v>0</v></c><c r="FV54" s="38" t="n"><v>0</v></c><c r="FW54" s="58" t="n"><v>1.4</v></c><c r="FX54" s="59" t="n"><v>44.7</v></c><c r="FY54" s="59" t="n"><v>46.4</v></c><c r="FZ54" s="59" t="n"><v>45.6</v></c><c r="GA54" s="59" t="n"><v>1</v></c><c r="GB54" s="59" t="n"><v>1.8</v></c><c r="GC54" s="59" t="n"><v>-6.4</v></c><c r="GD54" s="59" t="n"><v>-6.8</v></c><c r="GE54" s="59" t="n"><v>-6.6</v></c><c r="GF54" s="59" t="n"><v>8.9</v></c><c r="GG54" s="59" t="n"><v>0.4</v></c><c r="GH54" s="59" t="n"><v>4.4</v></c><c r="GI54" s="59" t="n"><v>12.8</v></c><c r="GJ54" s="59" t="n"><v>27.5</v></c><c r="GK54" s="59" t="n"><v>67.4</v></c><c r="GL54" s="61" t="n"><v>20</v></c><c r="GM54" s="52" t="n"><v>7.6</v></c><c r="GN54" s="38" t="n"><v>7.43</v></c><c r="GO54" s="38" t="n"><v>5</v></c><c r="GP54" s="38" t="n"><v>-1</v></c><c r="GQ54" s="38" t="n"><v>0.25</v></c><c r="GR54" s="38" t="n"><v>0.42</v></c><c r="GS54" s="38" t="n"><v>4.83</v></c><c r="GT54" s="38" t="n"><v>5.37</v></c><c r="GU54" s="38" t="n"><v>540</v></c><c r="GV54" s="38" t="n"><v>539</v></c><c r="GW54" s="38" t="n"><v>634</v></c><c r="GX54" s="38" t="n"><v>647</v></c><c r="GY54" s="38" t="n"><v>631</v></c><c r="GZ54" s="38" t="n"><v>614</v></c><c r="HA54" s="38" t="n"><v>538</v></c><c r="HB54" s="38" t="n"><v>0.52</v></c><c r="HC54" s="38" t="n"><v>-0.33</v></c><c r="HD54" s="38" t="n"><v>7.54</v></c><c r="HE54" s="38" t="n"><v>7.44</v></c><c r="HF54" s="38" t="n"><v>7.43</v></c><c r="HG54" s="38" t="n"><v>7.58</v></c><c r="HH54" s="38" t="n"><v>7.83</v></c><c r="HI54" s="38" t="n"><v>7.96</v></c><c r="HJ54" s="38" t="n"><v>0</v></c><c r="HK54" s="38" t="n"><v>1.5</v></c><c r="HL54" s="38" t="n"><v>6.08</v></c><c r="HM54" s="38" t="n"><v>6</v></c><c r="HN54" s="38" t="n"><v>6.05</v></c><c r="HO54" s="38" t="n"><v>6.42</v></c><c r="HP54" s="38" t="n"><v>6.76</v></c><c r="HQ54" s="38" t="n"><v>0</v></c><c r="HR54" s="38" t="n"><v>0</v></c><c r="HS54" s="51" t="n"><v>1.5</v></c><c r="HT54" s="59" t="n"><v>44.4</v></c><c r="HU54" s="59" t="n"><v>45.4</v></c><c r="HV54" s="59" t="n"><v>44.9</v></c><c r="HW54" s="59" t="n"><v>5</v></c><c r="HX54" s="59" t="n"><v>1</v></c><c r="HY54" s="59" t="n"><v>-6.4</v></c><c r="HZ54" s="59" t="n"><v>-6.9</v></c><c r="IA54" s="59" t="n"><v>-6.6</v></c><c r="IB54" s="59" t="n"><v>1.6</v></c><c r="IC54" s="59" t="n"><v>0.5</v></c><c r="ID54" s="59" t="n"><v>3.9</v></c><c r="IE54" s="59" t="n"><v>11.6</v></c><c r="IF54" s="59" t="n"><v>25.2</v></c><c r="IG54" s="59" t="n"><v>62.2</v></c><c r="IH54" s="61" t="n"><v>16</v></c><c r="II54" s="52" t="n"><f aca="false">IF(ISNUMBER(GM54),GM54,IF(ISNUMBER(EQ54),EQ54,&quot;&quot;))</f><v>7.6</v></c><c r="IJ54" s="38" t="n"><f aca="false">IF(ISNUMBER(GN54),GN54,IF(ISNUMBER(ER54),ER54,&quot;&quot;))</f><v>7.43</v></c><c r="IK54" s="38" t="n"><f aca="false">IF(ISNUMBER(GO54),GO54,IF(ISNUMBER(ES54),ES54,&quot;&quot;))</f><v>5</v></c><c r="IL54" s="38" t="n"><f aca="false">IF(ISNUMBER(GP54),GP54,IF(ISNUMBER(ET54),ET54,&quot;&quot;))</f><v>-1</v></c><c r="IM54" s="38" t="n"><f aca="false">IF(ISNUMBER(GQ54),GQ54,IF(ISNUMBER(EU54),EU54,&quot;&quot;))</f><v>0.25</v></c><c r="IN54" s="38" t="n"><f aca="false">IF(ISNUMBER(GR54),GR54,IF(ISNUMBER(EV54),EV54,&quot;&quot;))</f><v>0.42</v></c><c r="IO54" s="38" t="n"><f aca="false">IF(ISNUMBER(GS54),GS54,IF(ISNUMBER(EW54),EW54,&quot;&quot;))</f><v>4.83</v></c><c r="IP54" s="38" t="n"><f aca="false">IF(ISNUMBER(GT54),GT54,IF(ISNUMBER(EX54),EX54,&quot;&quot;))</f><v>5.37</v></c><c r="IQ54" s="38" t="n"><f aca="false">IF(ISNUMBER(GU54),GU54,IF(ISNUMBER(EY54),EY54,&quot;&quot;))</f><v>540</v></c><c r="IR54" s="38" t="n"><f aca="false">IF(ISNUMBER(GV54),GV54,IF(ISNUMBER(EZ54),EZ54,&quot;&quot;))</f><v>539</v></c><c r="IS54" s="38" t="n"><f aca="false">IF(ISNUMBER(GW54),GW54,IF(ISNUMBER(FA54),FA54,&quot;&quot;))</f><v>634</v></c><c r="IT54" s="38" t="n"><f aca="false">IF(ISNUMBER(GX54),GX54,IF(ISNUMBER(FB54),FB54,&quot;&quot;))</f><v>647</v></c><c r="IU54" s="38" t="n"><f aca="false">IF(ISNUMBER(GY54),GY54,IF(ISNUMBER(FC54),FC54,&quot;&quot;))</f><v>631</v></c><c r="IV54" s="38" t="n"><f aca="false">IF(ISNUMBER(GZ54),GZ54,IF(ISNUMBER(FD54),FD54,&quot;&quot;))</f><v>614</v></c><c r="IW54" s="38" t="n"><f aca="false">IF(ISNUMBER(HA54),HA54,IF(ISNUMBER(FE54),FE54,&quot;&quot;))</f><v>538</v></c><c r="IX54" s="38" t="n"><f aca="false">IF(ISNUMBER(HB54),HB54,IF(ISNUMBER(FF54),FF54,&quot;&quot;))</f><v>0.52</v></c><c r="IY54" s="38" t="n"><f aca="false">IF(ISNUMBER(HC54),HC54,IF(ISNUMBER(FG54),FG54,&quot;&quot;))</f><v>-0.33</v></c><c r="IZ54" s="38" t="n"><f aca="false">IF(ISNUMBER(HD54),HD54,IF(ISNUMBER(FH54),FH54,&quot;&quot;))</f><v>7.54</v></c><c r="JA54" s="38" t="n"><f aca="false">IF(ISNUMBER(HE54),HE54,IF(ISNUMBER(FI54),FI54,&quot;&quot;))</f><v>7.44</v></c><c r="JB54" s="38" t="n"><f aca="false">IF(ISNUMBER(HF54),HF54,IF(ISNUMBER(FJ54),FJ54,&quot;&quot;))</f><v>7.43</v></c><c r="JC54" s="38" t="n"><f aca="false">IF(ISNUMBER(HG54),HG54,IF(ISNUMBER(FK54),FK54,&quot;&quot;))</f><v>7.58</v></c><c r="JD54" s="38" t="n"><f aca="false">IF(ISNUMBER(HH54),HH54,IF(ISNUMBER(FL54),FL54,&quot;&quot;))</f><v>7.83</v></c><c r="JE54" s="38" t="n"><f aca="false">IF(ISNUMBER(HI54),HI54,IF(ISNUMBER(FM54),FM54,&quot;&quot;))</f><v>7.96</v></c><c r="JF54" s="38" t="n"><f aca="false">IF(ISNUMBER(HJ54),HJ54,IF(ISNUMBER(FN54),FN54,&quot;&quot;))</f><v>0</v></c><c r="JG54" s="38" t="n"><f aca="false">IF(ISNUMBER(HK54),HK54,IF(ISNUMBER(FO54),FO54,&quot;&quot;))</f><v>1.5</v></c><c r="JH54" s="38" t="n"><f aca="false">IF(ISNUMBER(HL54),HL54,IF(ISNUMBER(FP54),FP54,&quot;&quot;))</f><v>6.08</v></c><c r="JI54" s="38" t="n"><f aca="false">IF(ISNUMBER(HM54),HM54,IF(ISNUMBER(FQ54),FQ54,&quot;&quot;))</f><v>6</v></c><c r="JJ54" s="38" t="n"><f aca="false">IF(ISNUMBER(HN54),HN54,IF(ISNUMBER(FR54),FR54,&quot;&quot;))</f><v>6.05</v></c><c r="JK54" s="38" t="n"><f aca="false">IF(ISNUMBER(HO54),HO54,IF(ISNUMBER(FS54),FS54,&quot;&quot;))</f><v>6.42</v></c><c r="JL54" s="38" t="n"><f aca="false">IF(ISNUMBER(HP54),HP54,IF(ISNUMBER(FT54),FT54,&quot;&quot;))</f><v>6.76</v></c><c r="JM54" s="38" t="n"><f aca="false">IF(ISNUMBER(HQ54),HQ54,IF(ISNUMBER(FU54),FU54,&quot;&quot;))</f><v>0</v></c><c r="JN54" s="51" t="n"><f aca="false">IF(ISNUMBER(HR54),HR54,IF(ISNUMBER(FV54),FV54,&quot;&quot;))</f><v>0</v></c><c r="JO54" s="59" t="n"><f aca="false">IF(ISNUMBER(HS54),HS54,IF(ISNUMBER(FW54),FW54,&quot;&quot;))</f><v>1.5</v></c><c r="JP54" s="59" t="n"><f aca="false">IF(ISNUMBER(HT54),HT54,IF(ISNUMBER(FX54),FX54,&quot;&quot;))</f><v>44.4</v></c><c r="JQ54" s="59" t="n"><f aca="false">IF(ISNUMBER(HU54),HU54,IF(ISNUMBER(FY54),FY54,&quot;&quot;))</f><v>45.4</v></c><c r="JR54" s="59" t="n"><f aca="false">IF(ISNUMBER(HV54),HV54,IF(ISNUMBER(FZ54),FZ54,&quot;&quot;))</f><v>44.9</v></c><c r="JS54" s="59" t="n"><f aca="false">IF(ISNUMBER(HW54),HW54,IF(ISNUMBER(GA54),GA54,&quot;&quot;))</f><v>5</v></c><c r="JT54" s="59" t="n"><f aca="false">IF(ISNUMBER(HX54),HX54,IF(ISNUMBER(GB54),GB54,&quot;&quot;))</f><v>1</v></c><c r="JU54" s="59" t="n"><f aca="false">IF(ISNUMBER(HY54),HY54,IF(ISNUMBER(GC54),GC54,&quot;&quot;))</f><v>-6.4</v></c><c r="JV54" s="59" t="n"><f aca="false">IF(ISNUMBER(HZ54),HZ54,IF(ISNUMBER(GD54),GD54,&quot;&quot;))</f><v>-6.9</v></c><c r="JW54" s="59" t="n"><f aca="false">IF(ISNUMBER(IA54),IA54,IF(ISNUMBER(GE54),GE54,&quot;&quot;))</f><v>-6.6</v></c><c r="JX54" s="59" t="n"><f aca="false">IF(ISNUMBER(IB54),IB54,IF(ISNUMBER(GF54),GF54,&quot;&quot;))</f><v>1.6</v></c><c r="JY54" s="59" t="n"><f aca="false">IF(ISNUMBER(IC54),IC54,IF(ISNUMBER(GG54),GG54,&quot;&quot;))</f><v>0.5</v></c><c r="JZ54" s="59" t="n"><f aca="false">IF(ISNUMBER(ID54),ID54,IF(ISNUMBER(GH54),GH54,&quot;&quot;))</f><v>3.9</v></c><c r="KA54" s="59" t="n"><f aca="false">IF(ISNUMBER(IE54),IE54,IF(ISNUMBER(GI54),GI54,&quot;&quot;))</f><v>11.6</v></c><c r="KB54" s="59" t="n"><f aca="false">IF(ISNUMBER(IF54),IF54,IF(ISNUMBER(GJ54),GJ54,&quot;&quot;))</f><v>25.2</v></c><c r="KC54" s="59" t="n"><f aca="false">IF(ISNUMBER(IG54),IG54,IF(ISNUMBER(GK54),GK54,&quot;&quot;))</f><v>62.2</v></c><c r="KD54" s="61" t="n"><f aca="false">IF(ISNUMBER(IH54),IH54,IF(ISNUMBER(GL54),GL54,&quot;&quot;))</f><v>16</v></c><c r="KE54" s="52" t="n"><f aca="false">IF(AND(ISNUMBER(II54),ISNUMBER(CU54)),II54-CU54,&quot;&quot;)</f><v>0.109999999999999</v></c><c r="KF54" s="38" t="n"><f aca="false">IF(AND(ISNUMBER(IJ54),ISNUMBER(CV54)),IJ54-CV54,&quot;&quot;)</f><v>0.0599999999999996</v></c><c r="KG54" s="38" t="n"><f aca="false">IF(AND(ISNUMBER(IK54),ISNUMBER(CW54)),IK54-CW54,&quot;&quot;)</f><v>-172.7</v></c><c r="KH54" s="38" t="n"><f aca="false">IF(AND(ISNUMBER(IL54),ISNUMBER(CX54)),IL54-CX54,&quot;&quot;)</f><v>-0.3</v></c><c r="KI54" s="38" t="n"><f aca="false">IF(AND(ISNUMBER(IM54),ISNUMBER(CY54)),IM54-CY54,&quot;&quot;)</f><v>0.16</v></c><c r="KJ54" s="38" t="n"><f aca="false">IF(AND(ISNUMBER(IN54),ISNUMBER(CZ54)),IN54-CZ54,&quot;&quot;)</f><v>-0.03</v></c><c r="KK54" s="38" t="n"><f aca="false">IF(AND(ISNUMBER(IO54),ISNUMBER(DA54)),IO54-DA54,&quot;&quot;)</f><v>1.9</v></c><c r="KL54" s="38" t="n"><f aca="false">IF(AND(ISNUMBER(IP54),ISNUMBER(DB54)),IP54-DB54,&quot;&quot;)</f><v>1.81</v></c><c r="KM54" s="38" t="n"><f aca="false">IF(AND(ISNUMBER(IQ54),ISNUMBER(DC54)),IQ54-DC54,&quot;&quot;)</f><v>-96</v></c><c r="KN54" s="38" t="n"><f aca="false">IF(AND(ISNUMBER(IR54),ISNUMBER(DD54)),IR54-DD54,&quot;&quot;)</f><v>-101</v></c><c r="KO54" s="38" t="n"><f aca="false">IF(AND(ISNUMBER(IS54),ISNUMBER(DE54)),IS54-DE54,&quot;&quot;)</f><v>-34</v></c><c r="KP54" s="38" t="n"><f aca="false">IF(AND(ISNUMBER(IT54),ISNUMBER(DF54)),IT54-DF54,&quot;&quot;)</f><v>-13</v></c><c r="KQ54" s="38" t="n"><f aca="false">IF(AND(ISNUMBER(IU54),ISNUMBER(DG54)),IU54-DG54,&quot;&quot;)</f><v>-16</v></c><c r="KR54" s="38" t="n"><f aca="false">IF(AND(ISNUMBER(IV54),ISNUMBER(DH54)),IV54-DH54,&quot;&quot;)</f><v>-18</v></c><c r="KS54" s="38" t="n"><f aca="false">IF(AND(ISNUMBER(IW54),ISNUMBER(DI54)),IW54-DI54,&quot;&quot;)</f><v>-79</v></c><c r="KT54" s="38" t="n"><f aca="false">IF(AND(ISNUMBER(IX54),ISNUMBER(DJ54)),IX54-DJ54,&quot;&quot;)</f><v>2.26</v></c><c r="KU54" s="38" t="n"><f aca="false">IF(AND(ISNUMBER(IY54),ISNUMBER(DK54)),IY54-DK54,&quot;&quot;)</f><v>0.78</v></c><c r="KV54" s="38" t="n"><f aca="false">IF(AND(ISNUMBER(IZ54),ISNUMBER(DL54)),IZ54-DL54,&quot;&quot;)</f><v>0.0999999999999996</v></c><c r="KW54" s="38" t="n"><f aca="false">IF(AND(ISNUMBER(JA54),ISNUMBER(DM54)),JA54-DM54,&quot;&quot;)</f><v>0.04</v></c><c r="KX54" s="38" t="n"><f aca="false">IF(AND(ISNUMBER(JB54),ISNUMBER(DN54)),JB54-DN54,&quot;&quot;)</f><v>0.0499999999999998</v></c><c r="KY54" s="38" t="n"><f aca="false">IF(AND(ISNUMBER(JC54),ISNUMBER(DO54)),JC54-DO54,&quot;&quot;)</f><v>0.0700000000000003</v></c><c r="KZ54" s="38" t="n"><f aca="false">IF(AND(ISNUMBER(JD54),ISNUMBER(DP54)),JD54-DP54,&quot;&quot;)</f><v>-0.13</v></c><c r="LA54" s="38" t="n"><f aca="false">IF(AND(ISNUMBER(JE54),ISNUMBER(DQ54)),JE54-DQ54,&quot;&quot;)</f><v>-0.239999999999999</v></c><c r="LB54" s="38" t="n"><f aca="false">IF(AND(ISNUMBER(JF54),ISNUMBER(DR54)),JF54-DR54,&quot;&quot;)</f><v>0</v></c><c r="LC54" s="38" t="n"><f aca="false">IF(AND(ISNUMBER(JG54),ISNUMBER(DS54)),JG54-DS54,&quot;&quot;)</f><v>1</v></c><c r="LD54" s="38" t="n"><f aca="false">IF(AND(ISNUMBER(JH54),ISNUMBER(DT54)),JH54-DT54,&quot;&quot;)</f><v>-1.06</v></c><c r="LE54" s="38" t="n"><f aca="false">IF(AND(ISNUMBER(JI54),ISNUMBER(DU54)),JI54-DU54,&quot;&quot;)</f><v>-0.58</v></c><c r="LF54" s="38" t="n"><f aca="false">IF(AND(ISNUMBER(JJ54),ISNUMBER(DV54)),JJ54-DV54,&quot;&quot;)</f><v>-0.3</v></c><c r="LG54" s="38" t="n"><f aca="false">IF(AND(ISNUMBER(JK54),ISNUMBER(DW54)),JK54-DW54,&quot;&quot;)</f><v>-0.25</v></c><c r="LH54" s="38" t="n"><f aca="false">IF(AND(ISNUMBER(JL54),ISNUMBER(DX54)),JL54-DX54,&quot;&quot;)</f><v>-0.45</v></c><c r="LI54" s="38" t="n"><f aca="false">IF(AND(ISNUMBER(JM54),ISNUMBER(DY54)),JM54-DY54,&quot;&quot;)</f><v>-7.21</v></c><c r="LJ54" s="38" t="n"><f aca="false">IF(AND(ISNUMBER(JN54),ISNUMBER(DZ54)),JN54-DZ54,&quot;&quot;)</f><v>0</v></c><c r="LK54" s="38" t="n"><f aca="false">IF(AND(ISNUMBER(JO54),ISNUMBER(EA54)),JO54-EA54,&quot;&quot;)</f><v>1</v></c><c r="LL54" s="38" t="n"><f aca="false">IF(AND(ISNUMBER(JP54),ISNUMBER(EB54)),JP54-EB54,&quot;&quot;)</f><v>-0.600000000000001</v></c><c r="LM54" s="38" t="n"><f aca="false">IF(AND(ISNUMBER(JQ54),ISNUMBER(EC54)),JQ54-EC54,&quot;&quot;)</f><v>-0.399999999999999</v></c><c r="LN54" s="38" t="n"><f aca="false">IF(AND(ISNUMBER(JR54),ISNUMBER(ED54)),JR54-ED54,&quot;&quot;)</f><v>-0.5</v></c><c r="LO54" s="38" t="n"><f aca="false">IF(AND(ISNUMBER(JS54),ISNUMBER(EE54)),JS54-EE54,&quot;&quot;)</f><v>-172.7</v></c><c r="LP54" s="38" t="n"><f aca="false">IF(AND(ISNUMBER(JT54),ISNUMBER(EF54)),JT54-EF54,&quot;&quot;)</f><v>0.3</v></c><c r="LQ54" s="38" t="n"><f aca="false">IF(AND(ISNUMBER(JU54),ISNUMBER(EG54)),JU54-EG54,&quot;&quot;)</f><v>-0.800000000000001</v></c><c r="LR54" s="38" t="n"><f aca="false">IF(AND(ISNUMBER(JV54),ISNUMBER(EH54)),JV54-EH54,&quot;&quot;)</f><v>-1</v></c><c r="LS54" s="38" t="n"><f aca="false">IF(AND(ISNUMBER(JW54),ISNUMBER(EI54)),JW54-EI54,&quot;&quot;)</f><v>-0.8</v></c><c r="LT54" s="38" t="n"><f aca="false">IF(AND(ISNUMBER(JX54),ISNUMBER(EJ54)),JX54-EJ54,&quot;&quot;)</f><v>-20.1</v></c><c r="LU54" s="38" t="n"><f aca="false">IF(AND(ISNUMBER(JY54),ISNUMBER(EK54)),JY54-EK54,&quot;&quot;)</f><v>0.2</v></c><c r="LV54" s="38" t="n"><f aca="false">IF(AND(ISNUMBER(JZ54),ISNUMBER(EL54)),JZ54-EL54,&quot;&quot;)</f><v>-0.6</v></c><c r="LW54" s="38" t="n"><f aca="false">IF(AND(ISNUMBER(KA54),ISNUMBER(EM54)),KA54-EM54,&quot;&quot;)</f><v>-1.2</v></c><c r="LX54" s="38" t="n"><f aca="false">IF(AND(ISNUMBER(KB54),ISNUMBER(EN54)),KB54-EN54,&quot;&quot;)</f><v>-1.4</v></c><c r="LY54" s="38" t="n"><f aca="false">IF(AND(ISNUMBER(KC54),ISNUMBER(EO54)),KC54-EO54,&quot;&quot;)</f><v>0.5</v></c><c r="LZ54" s="38" t="n"><f aca="false">IF(AND(ISNUMBER(KD54),ISNUMBER(EP54)),KD54-EP54,&quot;&quot;)</f><v>3</v></c><c r="MA54" s="38" t="n"><f aca="false">IF(AND(ISNUMBER(HT54),ISNUMBER(FX54)),HT54-FX54,&quot;&quot;)</f><v>-0.300000000000004</v></c><c r="MB54" s="38" t="n"><f aca="false">IF(AND(ISNUMBER(HU54),ISNUMBER(FY54)),HU54-FY54,&quot;&quot;)</f><v>-1</v></c><c r="MC54" s="38" t="n"><f aca="false">IF(AND(ISNUMBER(HY54),ISNUMBER(GC54)),HY54-GC54,&quot;&quot;)</f><v>0</v></c><c r="MD54" s="38" t="n"><f aca="false">HZ54-GD54</f><v>-0.100000000000001</v></c></row><row collapsed="false" customFormat="false" customHeight="true" hidden="false" ht="26.25" outlineLevel="0" r="55"><c r="A55" s="35" t="n"><v>41262</v></c><c r="B55" s="36" t="s"><v>437</v></c><c r="C55" s="36" t="s"><v>438</v></c><c r="D55" s="37" t="s"><v>331</v></c><c r="E55" s="38" t="n"><v>69</v></c><c r="F55" s="39" t="n"><v>15808</v></c><c r="G55" s="38" t="s"><v>340</v></c><c r="H55" s="38" t="s"><v>333</v></c><c r="I55" s="38" t="n"><v>1835804</v></c><c r="P55" s="42" t="n"><v>-0.5</v></c><c r="Q55" s="43" t="n"><v>-0.57</v></c><c r="R55" s="43" t="s"><v>334</v></c><c r="S55" s="44" t="n"><v>41207</v></c><c r="T55" s="45" t="n"><v>3.25</v></c><c r="U55" s="45" t="n"><v>1.25</v></c><c r="V55" s="38" t="n"><v>25</v></c><c r="W55" s="38" t="n"><v>25</v></c><c r="X55" s="38" t="n"><v>13</v></c><c r="Y55" s="38" t="n"><v>649</v></c><c r="Z55" s="38" t="n"><v>22.64</v></c><c r="AC55" s="38" t="n"><v>2.2</v></c><c r="AD55" s="38" t="n"><v>43.6</v></c><c r="AE55" s="38" t="n"><v>35</v></c><c r="AF55" s="38" t="n"><v>44.29</v></c><c r="AG55" s="38" t="n"><v>125</v></c><c r="AH55" s="38" t="n"><v>0</v></c><c r="AI55" s="38" t="n"><f aca="false">IF(AND(ISNUMBER(SK),SK&gt;0),1,0)</f><v>0</v></c><c r="AK55" s="46" t="n"><v>41407</v></c><c r="AL55" s="47" t="n"><v>30</v></c><c r="AM55" s="45" t="n"><v>0</v></c><c r="AN55" s="45" t="n"><v>0</v></c><c r="AO55" s="38" t="n"><v>0</v></c><c r="AP55" s="38" t="n"><v>20</v></c><c r="AQ55" s="38" t="n"><v>13</v></c><c r="AR55" s="38" t="n"><v>520</v></c><c r="AS55" s="38" t="n"><v>2198</v></c><c r="AZ55" s="38" t="n"><f aca="false">IF(ISNUMBER(AM55),AM55+0.5*AN55,&quot;&quot;)</f><v>0</v></c><c r="BA55" s="38" t="n"><f aca="false">IF(ISNUMBER(AZ55),IF(ISNUMBER(Q55),AZ55-Q55,&quot;MISSING&quot;),&quot;&quot;)</f><v>0.57</v></c><c r="BB55" s="38" t="n"><f aca="false">IF(AND(ISNUMBER(AR55),ISNUMBER(Y55)),AR55-Y55,IF(ISNUMBER(AR55),&quot;MISSING&quot;,&quot;&quot;))</f><v>-129</v></c><c r="BC55" s="39" t="n"><v>41604</v></c><c r="BD55" s="62" t="n"><v>30</v></c><c r="BE55" s="45" t="n"><v>0.75</v></c><c r="BF55" s="45" t="n"><v>0.25</v></c><c r="BG55" s="38" t="n"><v>140</v></c><c r="BH55" s="38" t="n"><v>25</v></c><c r="BI55" s="38" t="n"><v>14</v></c><c r="BJ55" s="38" t="n"><v>525</v></c><c r="BK55" s="38" t="n"><v>2114</v></c><c r="BL55" s="38" t="n"><v>22.69</v></c><c r="BM55" s="38" t="n"><v>3.96</v></c><c r="BN55" s="38" t="n"><v>44.05</v></c><c r="BO55" s="38" t="n"><v>25</v></c><c r="BP55" s="38" t="n"><v>44.64</v></c><c r="BQ55" s="38" t="n"><v>115</v></c><c r="BR55" s="38" t="n"><f aca="false">IF(ISNUMBER(BE55),BE55+0.5*BF55,&quot;&quot;)</f><v>0.875</v></c><c r="BS55" s="38" t="n"><f aca="false">IF(ISNUMBER(BR55),IF(ISNUMBER($Q55),BR55-$Q55,&quot;MISSING&quot;),&quot;&quot;)</f><v>1.445</v></c><c r="BT55" s="38" t="n"><f aca="false">IF(AND(ISNUMBER(BJ55),ISNUMBER($Y55)),BJ55-$Y55,IF(ISNUMBER(BJ55),&quot;MISSING&quot;,&quot;&quot;))</f><v>-124</v></c><c r="BU55" s="38" t="n"><f aca="false">IF(AND(ISBLANK($AM55),ISBLANK($BE55)),0,1)</f><v>1</v></c><c r="BV55" s="38" t="n"><f aca="false">IF(AND(ISNUMBER($AM55),ISNUMBER($BE55)),1,0)</f><v>1</v></c><c r="BW55" s="38" t="n"><f aca="false">IF(BV55,SE_PREOP,&quot;&quot;)</f><v>3.875</v></c><c r="BX55" s="38" t="n"><f aca="false">IF(FU_6_AND_12,SE_6,&quot;&quot;)</f><v>0</v></c><c r="BY55" s="38" t="n"><f aca="false">IF(FU_6_AND_12,SE_12,&quot;&quot;)</f><v>0.875</v></c><c r="BZ55" s="49" t="n"><f aca="false">IF(AND(ISNUMBER(BC55),ISNUMBER(BE55)),BC55-A55,IF(ISNUMBER(AK55),AK55-A55,0))</f><v>342</v></c><c r="CA55" s="50" t="n"><f aca="false">IF(BZ55&gt;0,BZ55/30,&quot;&quot;)</f><v>11.4</v></c><c r="CB55" s="38" t="n"><f aca="false">IF(AND(ISNUMBER(AZ55),ISNUMBER(BR55)),(BR55-AZ55),&quot;&quot;)</f><v>0.875</v></c><c r="CC55" s="38" t="str"><f aca="false">IF(AND(ISNUMBER(AX55), ISNUMBER(AD55)), AVERAGE(AX55,AV55)-AVERAGE(AD55,AF55),&quot;&quot;)</f><v></v></c><c r="CD55" s="38" t="n"><f aca="false">IF(AND(ISNUMBER(BN55), ISNUMBER(AD55)), AVERAGE(BN55,BP55)-AVERAGE(AD55,AF55),&quot;&quot;)</f><v>0.399999999999999</v></c><c r="CE55" s="38" t="n"><f aca="false">IF(ISNUMBER(CD55),CD55,IF(ISNUMBER(CC55),CC55,&quot;&quot;))</f><v>0.399999999999999</v></c><c r="CF55" s="38" t="n"><f aca="false">IF(AND(ISNUMBER(SPH_PREOP),ISNUMBER(SE_LAST_)),SPH_PREOP+CYL_PREOP/2,&quot;&quot;)</f><v>3.875</v></c><c r="CG55" s="38" t="n"><f aca="false">IF(ISNUMBER(SE_12),SE_12,IF(ISNUMBER(SE_6),SE_6,&quot;&quot;))</f><v>0.875</v></c><c r="CH55" s="51" t="n"><f aca="false">IF(AND(ISNUMBER(SE_LAST_),ISNUMBER(REF_TARGET)),SE_LAST_-REF_TARGET,&quot;&quot;)</f><v>1.445</v></c><c r="CI55" s="52" t="n"><f aca="false">IF(ISNUMBER(Y55),IF(ISNUMBER(BJ55),BJ55-Y55,IF(ISNUMBER(AR55),AR55-Y55,&quot;&quot;)),&quot;&quot;)</f><v>-124</v></c><c r="CJ55" s="38" t="n"><f aca="false">IF(ISNUMBER(Z55),IF(ISNUMBER(AT55),AT55-Z55,IF(ISNUMBER(BL55),BL55-Z55,&quot;&quot;)),&quot;&quot;)</f><v>0.0500000000000007</v></c><c r="CK55" s="53" t="n"><f aca="false">IF(ISNUMBER(LAST_SE_ERROR),REF_TARGET,&quot;&quot;)</f><v>-0.57</v></c><c r="CL55" s="53" t="n"><f aca="false">IF(AND(OR(ISNUMBER(BH55),ISNUMBER(AP55)),ISNUMBER(W55)),-LOG(20/W55)--LOG(20/IF(ISNUMBER(BH55),BH55,AP55)),&quot;&quot;)</f><v>0</v></c><c r="CM55" s="54" t="n"><f aca="false">IF(ISNUMBER(BF55),BF55,IF(ISNUMBER(AN55),AN55,&quot;&quot;))</f><v>0.25</v></c><c r="CN55" s="54" t="n"><f aca="false">IF(AND(ISNUMBER(CM55),ISNUMBER(U55)),CM55-U55,&quot;&quot;)</f><v>-1</v></c><c r="CO55" s="55" t="n"><f aca="false">IF(ISNUMBER(BCVA_12),BCVA_12,IF(ISNUMBER(BCVA_6),BCVA_6,&quot;&quot;))</f><v>25</v></c><c r="CP55" s="55" t="n"><f aca="false">IF(ISNUMBER(CO55),PREOP_BCVA,&quot;&quot;)</f><v>25</v></c><c r="CQ55" s="56" t="n"><f aca="false">IF(AND(REF_TARGET&lt;=0,REF_TARGET&gt;-1),IF(ISNUMBER(UDVA_12),UDVA_12,IF(ISNUMBER(UDVA_6),UDVA_6,&quot;&quot;)),&quot;&quot;)</f><v>30</v></c><c r="CR55" s="53" t="n"><f aca="false">IF(ISNUMBER(PREOP_PENTACAM_RV),IF(ISNUMBER(SPH_6),IF(ISNUMBER($EQ55),0,1),&quot;&quot;),&quot;&quot;)</f><v>1</v></c><c r="CS55" s="53" t="n"><f aca="false">IF(ISNUMBER(PREOP_PENTACAM_RV),IF(ISNUMBER(SPH_12),IF(ISNUMBER($GM55),0,1),&quot;&quot;),&quot;&quot;)</f><v>0</v></c><c r="CT55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55" s="0" t="n"><v>7.93</v></c><c r="CV55" s="38" t="n"><v>7.7</v></c><c r="CW55" s="38" t="n"><v>37.3</v></c><c r="CX55" s="38" t="n"><v>-1.3</v></c><c r="CY55" s="38" t="n"><v>-0.18</v></c><c r="CZ55" s="38" t="n"><v>0.44</v></c><c r="DA55" s="38" t="n"><v>2.39</v></c><c r="DB55" s="38" t="n"><v>3.07</v></c><c r="DC55" s="38" t="n"><v>682</v></c><c r="DD55" s="38" t="n"><v>687</v></c><c r="DE55" s="38" t="n"><v>723</v></c><c r="DF55" s="38" t="n"><v>682</v></c><c r="DG55" s="38" t="n"><v>671</v></c><c r="DH55" s="38" t="n"><v>700</v></c><c r="DI55" s="38" t="n"><v>666</v></c><c r="DJ55" s="38" t="n"><v>-2.13</v></c><c r="DK55" s="38" t="n"><v>-1.13</v></c><c r="DL55" s="38" t="n"><v>7.85</v></c><c r="DM55" s="38" t="n"><v>7.74</v></c><c r="DN55" s="38" t="n"><v>7.66</v></c><c r="DO55" s="38" t="n"><v>7.82</v></c><c r="DP55" s="38" t="n"><v>8.2</v></c><c r="DQ55" s="38" t="n"><v>8.71</v></c><c r="DR55" s="38" t="n"><v>0</v></c><c r="DS55" s="38" t="n"><v>0.4</v></c><c r="DT55" s="38" t="n"><v>7.46</v></c><c r="DU55" s="38" t="n"><v>6.9</v></c><c r="DV55" s="38" t="n"><v>6.59</v></c><c r="DW55" s="38" t="n"><v>6.73</v></c><c r="DX55" s="38" t="n"><v>7.08</v></c><c r="DY55" s="38" t="n"><v>7.33</v></c><c r="DZ55" s="38" t="n"><v>0</v></c><c r="EA55" s="58" t="n"><v>0.4</v></c><c r="EB55" s="59" t="n"><v>42.6</v></c><c r="EC55" s="59" t="n"><v>43.8</v></c><c r="ED55" s="59" t="n"><v>43.2</v></c><c r="EE55" s="59" t="n"><v>37.3</v></c><c r="EF55" s="59" t="n"><v>1.3</v></c><c r="EG55" s="59" t="n"><v>-5.3</v></c><c r="EH55" s="59" t="n"><v>-5.8</v></c><c r="EI55" s="59" t="n"><v>-5.5</v></c><c r="EJ55" s="59" t="n"><v>50.1</v></c><c r="EK55" s="59" t="n"><v>0.5</v></c><c r="EL55" s="59" t="n"><v>4.8</v></c><c r="EM55" s="59" t="n"><v>13.7</v></c><c r="EN55" s="59" t="n"><v>28.4</v></c><c r="EO55" s="59" t="n"><v>66.1</v></c><c r="EP55" s="60" t="n"><v>29</v></c><c r="GM55" s="52" t="n"><v>7.89</v></c><c r="GN55" s="38" t="n"><v>7.66</v></c><c r="GO55" s="38" t="n"><v>33.7</v></c><c r="GP55" s="38" t="n"><v>-1.3</v></c><c r="GQ55" s="38" t="n"><v>-0.08</v></c><c r="GR55" s="38" t="n"><v>0.32</v></c><c r="GS55" s="38" t="n"><v>-0.57</v></c><c r="GT55" s="38" t="n"><v>-0.04</v></c><c r="GU55" s="38" t="n"><v>526</v></c><c r="GV55" s="38" t="n"><v>524</v></c><c r="GW55" s="38" t="n"><v>655</v></c><c r="GX55" s="38" t="n"><v>592</v></c><c r="GY55" s="38" t="n"><v>617</v></c><c r="GZ55" s="38" t="n"><v>613</v></c><c r="HA55" s="38" t="n"><v>507</v></c><c r="HB55" s="38" t="n"><v>0.97</v></c><c r="HC55" s="38" t="n"><v>-0.9</v></c><c r="HD55" s="38" t="n"><v>7.81</v></c><c r="HE55" s="38" t="n"><v>7.7</v></c><c r="HF55" s="38" t="n"><v>7.65</v></c><c r="HG55" s="38" t="n"><v>7.74</v></c><c r="HH55" s="38" t="n"><v>7.8</v></c><c r="HI55" s="38" t="n"><v>8.05</v></c><c r="HJ55" s="38" t="n"><v>0</v></c><c r="HK55" s="38" t="n"><v>1.4</v></c><c r="HL55" s="38" t="n"><v>6.29</v></c><c r="HM55" s="38" t="n"><v>6.22</v></c><c r="HN55" s="38" t="n"><v>6.34</v></c><c r="HO55" s="38" t="n"><v>6.55</v></c><c r="HP55" s="38" t="n"><v>6.75</v></c><c r="HQ55" s="38" t="n"><v>0</v></c><c r="HR55" s="38" t="n"><v>0</v></c><c r="HS55" s="51" t="n"><v>1.4</v></c><c r="HT55" s="59" t="n"><v>42.8</v></c><c r="HU55" s="59" t="n"><v>44.1</v></c><c r="HV55" s="59" t="n"><v>43.4</v></c><c r="HW55" s="59" t="n"><v>33.7</v></c><c r="HX55" s="59" t="n"><v>1.3</v></c><c r="HY55" s="59" t="n"><v>-6.2</v></c><c r="HZ55" s="59" t="n"><v>-6.6</v></c><c r="IA55" s="59" t="n"><v>-6.4</v></c><c r="IB55" s="59" t="n"><v>150.9</v></c><c r="IC55" s="59" t="n"><v>0.4</v></c><c r="ID55" s="59" t="n"><v>3.8</v></c><c r="IE55" s="59" t="n"><v>11.3</v></c><c r="IF55" s="59" t="n"><v>24.3</v></c><c r="IG55" s="59" t="n"><v>58.9</v></c><c r="IH55" s="61" t="n"><v>28</v></c><c r="II55" s="52" t="n"><f aca="false">IF(ISNUMBER(GM55),GM55,IF(ISNUMBER(EQ55),EQ55,&quot;&quot;))</f><v>7.89</v></c><c r="IJ55" s="38" t="n"><f aca="false">IF(ISNUMBER(GN55),GN55,IF(ISNUMBER(ER55),ER55,&quot;&quot;))</f><v>7.66</v></c><c r="IK55" s="38" t="n"><f aca="false">IF(ISNUMBER(GO55),GO55,IF(ISNUMBER(ES55),ES55,&quot;&quot;))</f><v>33.7</v></c><c r="IL55" s="38" t="n"><f aca="false">IF(ISNUMBER(GP55),GP55,IF(ISNUMBER(ET55),ET55,&quot;&quot;))</f><v>-1.3</v></c><c r="IM55" s="38" t="n"><f aca="false">IF(ISNUMBER(GQ55),GQ55,IF(ISNUMBER(EU55),EU55,&quot;&quot;))</f><v>-0.08</v></c><c r="IN55" s="38" t="n"><f aca="false">IF(ISNUMBER(GR55),GR55,IF(ISNUMBER(EV55),EV55,&quot;&quot;))</f><v>0.32</v></c><c r="IO55" s="38" t="n"><f aca="false">IF(ISNUMBER(GS55),GS55,IF(ISNUMBER(EW55),EW55,&quot;&quot;))</f><v>-0.57</v></c><c r="IP55" s="38" t="n"><f aca="false">IF(ISNUMBER(GT55),GT55,IF(ISNUMBER(EX55),EX55,&quot;&quot;))</f><v>-0.04</v></c><c r="IQ55" s="38" t="n"><f aca="false">IF(ISNUMBER(GU55),GU55,IF(ISNUMBER(EY55),EY55,&quot;&quot;))</f><v>526</v></c><c r="IR55" s="38" t="n"><f aca="false">IF(ISNUMBER(GV55),GV55,IF(ISNUMBER(EZ55),EZ55,&quot;&quot;))</f><v>524</v></c><c r="IS55" s="38" t="n"><f aca="false">IF(ISNUMBER(GW55),GW55,IF(ISNUMBER(FA55),FA55,&quot;&quot;))</f><v>655</v></c><c r="IT55" s="38" t="n"><f aca="false">IF(ISNUMBER(GX55),GX55,IF(ISNUMBER(FB55),FB55,&quot;&quot;))</f><v>592</v></c><c r="IU55" s="38" t="n"><f aca="false">IF(ISNUMBER(GY55),GY55,IF(ISNUMBER(FC55),FC55,&quot;&quot;))</f><v>617</v></c><c r="IV55" s="38" t="n"><f aca="false">IF(ISNUMBER(GZ55),GZ55,IF(ISNUMBER(FD55),FD55,&quot;&quot;))</f><v>613</v></c><c r="IW55" s="38" t="n"><f aca="false">IF(ISNUMBER(HA55),HA55,IF(ISNUMBER(FE55),FE55,&quot;&quot;))</f><v>507</v></c><c r="IX55" s="38" t="n"><f aca="false">IF(ISNUMBER(HB55),HB55,IF(ISNUMBER(FF55),FF55,&quot;&quot;))</f><v>0.97</v></c><c r="IY55" s="38" t="n"><f aca="false">IF(ISNUMBER(HC55),HC55,IF(ISNUMBER(FG55),FG55,&quot;&quot;))</f><v>-0.9</v></c><c r="IZ55" s="38" t="n"><f aca="false">IF(ISNUMBER(HD55),HD55,IF(ISNUMBER(FH55),FH55,&quot;&quot;))</f><v>7.81</v></c><c r="JA55" s="38" t="n"><f aca="false">IF(ISNUMBER(HE55),HE55,IF(ISNUMBER(FI55),FI55,&quot;&quot;))</f><v>7.7</v></c><c r="JB55" s="38" t="n"><f aca="false">IF(ISNUMBER(HF55),HF55,IF(ISNUMBER(FJ55),FJ55,&quot;&quot;))</f><v>7.65</v></c><c r="JC55" s="38" t="n"><f aca="false">IF(ISNUMBER(HG55),HG55,IF(ISNUMBER(FK55),FK55,&quot;&quot;))</f><v>7.74</v></c><c r="JD55" s="38" t="n"><f aca="false">IF(ISNUMBER(HH55),HH55,IF(ISNUMBER(FL55),FL55,&quot;&quot;))</f><v>7.8</v></c><c r="JE55" s="38" t="n"><f aca="false">IF(ISNUMBER(HI55),HI55,IF(ISNUMBER(FM55),FM55,&quot;&quot;))</f><v>8.05</v></c><c r="JF55" s="38" t="n"><f aca="false">IF(ISNUMBER(HJ55),HJ55,IF(ISNUMBER(FN55),FN55,&quot;&quot;))</f><v>0</v></c><c r="JG55" s="38" t="n"><f aca="false">IF(ISNUMBER(HK55),HK55,IF(ISNUMBER(FO55),FO55,&quot;&quot;))</f><v>1.4</v></c><c r="JH55" s="38" t="n"><f aca="false">IF(ISNUMBER(HL55),HL55,IF(ISNUMBER(FP55),FP55,&quot;&quot;))</f><v>6.29</v></c><c r="JI55" s="38" t="n"><f aca="false">IF(ISNUMBER(HM55),HM55,IF(ISNUMBER(FQ55),FQ55,&quot;&quot;))</f><v>6.22</v></c><c r="JJ55" s="38" t="n"><f aca="false">IF(ISNUMBER(HN55),HN55,IF(ISNUMBER(FR55),FR55,&quot;&quot;))</f><v>6.34</v></c><c r="JK55" s="38" t="n"><f aca="false">IF(ISNUMBER(HO55),HO55,IF(ISNUMBER(FS55),FS55,&quot;&quot;))</f><v>6.55</v></c><c r="JL55" s="38" t="n"><f aca="false">IF(ISNUMBER(HP55),HP55,IF(ISNUMBER(FT55),FT55,&quot;&quot;))</f><v>6.75</v></c><c r="JM55" s="38" t="n"><f aca="false">IF(ISNUMBER(HQ55),HQ55,IF(ISNUMBER(FU55),FU55,&quot;&quot;))</f><v>0</v></c><c r="JN55" s="51" t="n"><f aca="false">IF(ISNUMBER(HR55),HR55,IF(ISNUMBER(FV55),FV55,&quot;&quot;))</f><v>0</v></c><c r="JO55" s="59" t="n"><f aca="false">IF(ISNUMBER(HS55),HS55,IF(ISNUMBER(FW55),FW55,&quot;&quot;))</f><v>1.4</v></c><c r="JP55" s="59" t="n"><f aca="false">IF(ISNUMBER(HT55),HT55,IF(ISNUMBER(FX55),FX55,&quot;&quot;))</f><v>42.8</v></c><c r="JQ55" s="59" t="n"><f aca="false">IF(ISNUMBER(HU55),HU55,IF(ISNUMBER(FY55),FY55,&quot;&quot;))</f><v>44.1</v></c><c r="JR55" s="59" t="n"><f aca="false">IF(ISNUMBER(HV55),HV55,IF(ISNUMBER(FZ55),FZ55,&quot;&quot;))</f><v>43.4</v></c><c r="JS55" s="59" t="n"><f aca="false">IF(ISNUMBER(HW55),HW55,IF(ISNUMBER(GA55),GA55,&quot;&quot;))</f><v>33.7</v></c><c r="JT55" s="59" t="n"><f aca="false">IF(ISNUMBER(HX55),HX55,IF(ISNUMBER(GB55),GB55,&quot;&quot;))</f><v>1.3</v></c><c r="JU55" s="59" t="n"><f aca="false">IF(ISNUMBER(HY55),HY55,IF(ISNUMBER(GC55),GC55,&quot;&quot;))</f><v>-6.2</v></c><c r="JV55" s="59" t="n"><f aca="false">IF(ISNUMBER(HZ55),HZ55,IF(ISNUMBER(GD55),GD55,&quot;&quot;))</f><v>-6.6</v></c><c r="JW55" s="59" t="n"><f aca="false">IF(ISNUMBER(IA55),IA55,IF(ISNUMBER(GE55),GE55,&quot;&quot;))</f><v>-6.4</v></c><c r="JX55" s="59" t="n"><f aca="false">IF(ISNUMBER(IB55),IB55,IF(ISNUMBER(GF55),GF55,&quot;&quot;))</f><v>150.9</v></c><c r="JY55" s="59" t="n"><f aca="false">IF(ISNUMBER(IC55),IC55,IF(ISNUMBER(GG55),GG55,&quot;&quot;))</f><v>0.4</v></c><c r="JZ55" s="59" t="n"><f aca="false">IF(ISNUMBER(ID55),ID55,IF(ISNUMBER(GH55),GH55,&quot;&quot;))</f><v>3.8</v></c><c r="KA55" s="59" t="n"><f aca="false">IF(ISNUMBER(IE55),IE55,IF(ISNUMBER(GI55),GI55,&quot;&quot;))</f><v>11.3</v></c><c r="KB55" s="59" t="n"><f aca="false">IF(ISNUMBER(IF55),IF55,IF(ISNUMBER(GJ55),GJ55,&quot;&quot;))</f><v>24.3</v></c><c r="KC55" s="59" t="n"><f aca="false">IF(ISNUMBER(IG55),IG55,IF(ISNUMBER(GK55),GK55,&quot;&quot;))</f><v>58.9</v></c><c r="KD55" s="61" t="n"><f aca="false">IF(ISNUMBER(IH55),IH55,IF(ISNUMBER(GL55),GL55,&quot;&quot;))</f><v>28</v></c><c r="KE55" s="52" t="n"><f aca="false">IF(AND(ISNUMBER(II55),ISNUMBER(CU55)),II55-CU55,&quot;&quot;)</f><v>-0.04</v></c><c r="KF55" s="38" t="n"><f aca="false">IF(AND(ISNUMBER(IJ55),ISNUMBER(CV55)),IJ55-CV55,&quot;&quot;)</f><v>-0.04</v></c><c r="KG55" s="38" t="n"><f aca="false">IF(AND(ISNUMBER(IK55),ISNUMBER(CW55)),IK55-CW55,&quot;&quot;)</f><v>-3.59999999999999</v></c><c r="KH55" s="38" t="n"><f aca="false">IF(AND(ISNUMBER(IL55),ISNUMBER(CX55)),IL55-CX55,&quot;&quot;)</f><v>0</v></c><c r="KI55" s="38" t="n"><f aca="false">IF(AND(ISNUMBER(IM55),ISNUMBER(CY55)),IM55-CY55,&quot;&quot;)</f><v>0.1</v></c><c r="KJ55" s="38" t="n"><f aca="false">IF(AND(ISNUMBER(IN55),ISNUMBER(CZ55)),IN55-CZ55,&quot;&quot;)</f><v>-0.12</v></c><c r="KK55" s="38" t="n"><f aca="false">IF(AND(ISNUMBER(IO55),ISNUMBER(DA55)),IO55-DA55,&quot;&quot;)</f><v>-2.96</v></c><c r="KL55" s="38" t="n"><f aca="false">IF(AND(ISNUMBER(IP55),ISNUMBER(DB55)),IP55-DB55,&quot;&quot;)</f><v>-3.11</v></c><c r="KM55" s="38" t="n"><f aca="false">IF(AND(ISNUMBER(IQ55),ISNUMBER(DC55)),IQ55-DC55,&quot;&quot;)</f><v>-156</v></c><c r="KN55" s="38" t="n"><f aca="false">IF(AND(ISNUMBER(IR55),ISNUMBER(DD55)),IR55-DD55,&quot;&quot;)</f><v>-163</v></c><c r="KO55" s="38" t="n"><f aca="false">IF(AND(ISNUMBER(IS55),ISNUMBER(DE55)),IS55-DE55,&quot;&quot;)</f><v>-68</v></c><c r="KP55" s="38" t="n"><f aca="false">IF(AND(ISNUMBER(IT55),ISNUMBER(DF55)),IT55-DF55,&quot;&quot;)</f><v>-90</v></c><c r="KQ55" s="38" t="n"><f aca="false">IF(AND(ISNUMBER(IU55),ISNUMBER(DG55)),IU55-DG55,&quot;&quot;)</f><v>-54</v></c><c r="KR55" s="38" t="n"><f aca="false">IF(AND(ISNUMBER(IV55),ISNUMBER(DH55)),IV55-DH55,&quot;&quot;)</f><v>-87</v></c><c r="KS55" s="38" t="n"><f aca="false">IF(AND(ISNUMBER(IW55),ISNUMBER(DI55)),IW55-DI55,&quot;&quot;)</f><v>-159</v></c><c r="KT55" s="38" t="n"><f aca="false">IF(AND(ISNUMBER(IX55),ISNUMBER(DJ55)),IX55-DJ55,&quot;&quot;)</f><v>3.1</v></c><c r="KU55" s="38" t="n"><f aca="false">IF(AND(ISNUMBER(IY55),ISNUMBER(DK55)),IY55-DK55,&quot;&quot;)</f><v>0.23</v></c><c r="KV55" s="38" t="n"><f aca="false">IF(AND(ISNUMBER(IZ55),ISNUMBER(DL55)),IZ55-DL55,&quot;&quot;)</f><v>-0.0399999999999991</v></c><c r="KW55" s="38" t="n"><f aca="false">IF(AND(ISNUMBER(JA55),ISNUMBER(DM55)),JA55-DM55,&quot;&quot;)</f><v>-0.04</v></c><c r="KX55" s="38" t="n"><f aca="false">IF(AND(ISNUMBER(JB55),ISNUMBER(DN55)),JB55-DN55,&quot;&quot;)</f><v>-0.00999999999999979</v></c><c r="KY55" s="38" t="n"><f aca="false">IF(AND(ISNUMBER(JC55),ISNUMBER(DO55)),JC55-DO55,&quot;&quot;)</f><v>-0.0800000000000001</v></c><c r="KZ55" s="38" t="n"><f aca="false">IF(AND(ISNUMBER(JD55),ISNUMBER(DP55)),JD55-DP55,&quot;&quot;)</f><v>-0.4</v></c><c r="LA55" s="38" t="n"><f aca="false">IF(AND(ISNUMBER(JE55),ISNUMBER(DQ55)),JE55-DQ55,&quot;&quot;)</f><v>-0.66</v></c><c r="LB55" s="38" t="n"><f aca="false">IF(AND(ISNUMBER(JF55),ISNUMBER(DR55)),JF55-DR55,&quot;&quot;)</f><v>0</v></c><c r="LC55" s="38" t="n"><f aca="false">IF(AND(ISNUMBER(JG55),ISNUMBER(DS55)),JG55-DS55,&quot;&quot;)</f><v>1</v></c><c r="LD55" s="38" t="n"><f aca="false">IF(AND(ISNUMBER(JH55),ISNUMBER(DT55)),JH55-DT55,&quot;&quot;)</f><v>-1.17</v></c><c r="LE55" s="38" t="n"><f aca="false">IF(AND(ISNUMBER(JI55),ISNUMBER(DU55)),JI55-DU55,&quot;&quot;)</f><v>-0.680000000000001</v></c><c r="LF55" s="38" t="n"><f aca="false">IF(AND(ISNUMBER(JJ55),ISNUMBER(DV55)),JJ55-DV55,&quot;&quot;)</f><v>-0.25</v></c><c r="LG55" s="38" t="n"><f aca="false">IF(AND(ISNUMBER(JK55),ISNUMBER(DW55)),JK55-DW55,&quot;&quot;)</f><v>-0.180000000000001</v></c><c r="LH55" s="38" t="n"><f aca="false">IF(AND(ISNUMBER(JL55),ISNUMBER(DX55)),JL55-DX55,&quot;&quot;)</f><v>-0.33</v></c><c r="LI55" s="38" t="n"><f aca="false">IF(AND(ISNUMBER(JM55),ISNUMBER(DY55)),JM55-DY55,&quot;&quot;)</f><v>-7.33</v></c><c r="LJ55" s="38" t="n"><f aca="false">IF(AND(ISNUMBER(JN55),ISNUMBER(DZ55)),JN55-DZ55,&quot;&quot;)</f><v>0</v></c><c r="LK55" s="38" t="n"><f aca="false">IF(AND(ISNUMBER(JO55),ISNUMBER(EA55)),JO55-EA55,&quot;&quot;)</f><v>1</v></c><c r="LL55" s="38" t="n"><f aca="false">IF(AND(ISNUMBER(JP55),ISNUMBER(EB55)),JP55-EB55,&quot;&quot;)</f><v>0.199999999999996</v></c><c r="LM55" s="38" t="n"><f aca="false">IF(AND(ISNUMBER(JQ55),ISNUMBER(EC55)),JQ55-EC55,&quot;&quot;)</f><v>0.300000000000004</v></c><c r="LN55" s="38" t="n"><f aca="false">IF(AND(ISNUMBER(JR55),ISNUMBER(ED55)),JR55-ED55,&quot;&quot;)</f><v>0.199999999999996</v></c><c r="LO55" s="38" t="n"><f aca="false">IF(AND(ISNUMBER(JS55),ISNUMBER(EE55)),JS55-EE55,&quot;&quot;)</f><v>-3.59999999999999</v></c><c r="LP55" s="38" t="n"><f aca="false">IF(AND(ISNUMBER(JT55),ISNUMBER(EF55)),JT55-EF55,&quot;&quot;)</f><v>0</v></c><c r="LQ55" s="38" t="n"><f aca="false">IF(AND(ISNUMBER(JU55),ISNUMBER(EG55)),JU55-EG55,&quot;&quot;)</f><v>-0.9</v></c><c r="LR55" s="38" t="n"><f aca="false">IF(AND(ISNUMBER(JV55),ISNUMBER(EH55)),JV55-EH55,&quot;&quot;)</f><v>-0.8</v></c><c r="LS55" s="38" t="n"><f aca="false">IF(AND(ISNUMBER(JW55),ISNUMBER(EI55)),JW55-EI55,&quot;&quot;)</f><v>-0.9</v></c><c r="LT55" s="38" t="n"><f aca="false">IF(AND(ISNUMBER(JX55),ISNUMBER(EJ55)),JX55-EJ55,&quot;&quot;)</f><v>100.8</v></c><c r="LU55" s="38" t="n"><f aca="false">IF(AND(ISNUMBER(JY55),ISNUMBER(EK55)),JY55-EK55,&quot;&quot;)</f><v>-0.1</v></c><c r="LV55" s="38" t="n"><f aca="false">IF(AND(ISNUMBER(JZ55),ISNUMBER(EL55)),JZ55-EL55,&quot;&quot;)</f><v>-1</v></c><c r="LW55" s="38" t="n"><f aca="false">IF(AND(ISNUMBER(KA55),ISNUMBER(EM55)),KA55-EM55,&quot;&quot;)</f><v>-2.4</v></c><c r="LX55" s="38" t="n"><f aca="false">IF(AND(ISNUMBER(KB55),ISNUMBER(EN55)),KB55-EN55,&quot;&quot;)</f><v>-4.1</v></c><c r="LY55" s="38" t="n"><f aca="false">IF(AND(ISNUMBER(KC55),ISNUMBER(EO55)),KC55-EO55,&quot;&quot;)</f><v>-7.2</v></c><c r="LZ55" s="38" t="n"><f aca="false">IF(AND(ISNUMBER(KD55),ISNUMBER(EP55)),KD55-EP55,&quot;&quot;)</f><v>-1</v></c><c r="MA55" s="38" t="str"><f aca="false">IF(AND(ISNUMBER(HT55),ISNUMBER(FX55)),HT55-FX55,&quot;&quot;)</f><v></v></c><c r="MB55" s="38" t="str"><f aca="false">IF(AND(ISNUMBER(HU55),ISNUMBER(FY55)),HU55-FY55,&quot;&quot;)</f><v></v></c><c r="MC55" s="38" t="str"><f aca="false">IF(AND(ISNUMBER(HY55),ISNUMBER(GC55)),HY55-GC55,&quot;&quot;)</f><v></v></c><c r="MD55" s="38" t="n"><f aca="false">HZ55-GD55</f><v>-6.6</v></c></row><row collapsed="false" customFormat="false" customHeight="true" hidden="false" ht="26.25" outlineLevel="0" r="56"><c r="A56" s="35" t="n"><v>41178</v></c><c r="B56" s="36" t="s"><v>439</v></c><c r="C56" s="36" t="s"><v>440</v></c><c r="D56" s="37" t="s"><v>339</v></c><c r="E56" s="38" t="n"><v>65</v></c><c r="F56" s="39" t="n"><v>17149</v></c><c r="G56" s="38" t="s"><v>340</v></c><c r="H56" s="38" t="s"><v>333</v></c><c r="I56" s="38" t="n"><v>1835189</v></c><c r="J56" s="38" t="s"><v>364</v></c><c r="K56" s="91"/><c r="L56" s="91"/><c r="M56" s="91"/><c r="N56" s="91"/><c r="O56" s="91"/><c r="P56" s="42" t="n"><v>-0.5</v></c><c r="Q56" s="43" t="n"><v>-0.5</v></c><c r="R56" s="38" t="s"><v>334</v></c><c r="S56" s="44" t="n"><v>41157</v></c><c r="T56" s="45" t="n"><v>0</v></c><c r="U56" s="45" t="n"><v>0</v></c><c r="V56" s="38" t="n"><v>0</v></c><c r="W56" s="38" t="n"><v>30</v></c><c r="X56" s="38" t="n"><v>14</v></c><c r="Y56" s="38" t="n"><v>639</v></c><c r="Z56" s="38" t="n"><v>23.38</v></c><c r="AC56" s="38" t="n"><v>2.53</v></c><c r="AD56" s="38" t="n"><v>43.21</v></c><c r="AE56" s="38" t="n"><v>158</v></c><c r="AF56" s="38" t="n"><v>44.29</v></c><c r="AG56" s="38" t="n"><v>68</v></c><c r="AH56" s="38" t="n"><v>0</v></c><c r="AI56" s="38" t="n"><f aca="false">IF(AND(ISNUMBER(SK),SK&gt;0),1,0)</f><v>0</v></c><c r="AK56" s="46" t="n"><v>41302</v></c><c r="AL56" s="47" t="n"><v>30</v></c><c r="AM56" s="45" t="n"><v>1</v></c><c r="AN56" s="45" t="n"><v>0.75</v></c><c r="AO56" s="38" t="n"><v>75</v></c><c r="AP56" s="38" t="n"><v>20</v></c><c r="AQ56" s="38" t="n"><v>17</v></c><c r="AR56" s="38" t="n"><v>501</v></c><c r="AS56" s="38" t="n"><v>1804</v></c><c r="AZ56" s="38" t="n"><f aca="false">IF(ISNUMBER(AM56),AM56+0.5*AN56,&quot;&quot;)</f><v>1.375</v></c><c r="BA56" s="38" t="n"><f aca="false">IF(ISNUMBER(AZ56),IF(ISNUMBER(Q56),AZ56-Q56,&quot;MISSING&quot;),&quot;&quot;)</f><v>1.875</v></c><c r="BB56" s="38" t="n"><f aca="false">IF(AND(ISNUMBER(AR56),ISNUMBER(Y56)),AR56-Y56,IF(ISNUMBER(AR56),&quot;MISSING&quot;,&quot;&quot;))</f><v>-138</v></c><c r="BC56" s="39" t="n"><v>41575</v></c><c r="BE56" s="45" t="n"><v>0.75</v></c><c r="BF56" s="45" t="n"><v>0.75</v></c><c r="BG56" s="38" t="n"><v>64</v></c><c r="BH56" s="38" t="n"><v>20</v></c><c r="BI56" s="38" t="n"><v>13</v></c><c r="BJ56" s="38" t="n"><v>515</v></c><c r="BL56" s="38" t="n"><v>23.39</v></c><c r="BM56" s="38" t="s"><v>350</v></c><c r="BN56" s="38" t="n"><v>41.67</v></c><c r="BO56" s="38" t="n"><v>142</v></c><c r="BP56" s="38" t="n"><v>42.56</v></c><c r="BQ56" s="38" t="n"><v>52</v></c><c r="BR56" s="38" t="n"><f aca="false">IF(ISNUMBER(BE56),BE56+0.5*BF56,&quot;&quot;)</f><v>1.125</v></c><c r="BS56" s="38" t="n"><f aca="false">IF(ISNUMBER(BR56),IF(ISNUMBER($Q56),BR56-$Q56,&quot;MISSING&quot;),&quot;&quot;)</f><v>1.625</v></c><c r="BT56" s="38" t="n"><f aca="false">IF(AND(ISNUMBER(BJ56),ISNUMBER($Y56)),BJ56-$Y56,IF(ISNUMBER(BJ56),&quot;MISSING&quot;,&quot;&quot;))</f><v>-124</v></c><c r="BU56" s="38" t="n"><f aca="false">IF(AND(ISBLANK($AM56),ISBLANK($BE56)),0,1)</f><v>1</v></c><c r="BV56" s="38" t="n"><f aca="false">IF(AND(ISNUMBER($AM56),ISNUMBER($BE56)),1,0)</f><v>1</v></c><c r="BW56" s="38" t="n"><f aca="false">IF(BV56,SE_PREOP,&quot;&quot;)</f><v>0</v></c><c r="BX56" s="38" t="n"><f aca="false">IF(FU_6_AND_12,SE_6,&quot;&quot;)</f><v>1.375</v></c><c r="BY56" s="38" t="n"><f aca="false">IF(FU_6_AND_12,SE_12,&quot;&quot;)</f><v>1.125</v></c><c r="BZ56" s="49" t="n"><f aca="false">IF(AND(ISNUMBER(BC56),ISNUMBER(BE56)),BC56-A56,IF(ISNUMBER(AK56),AK56-A56,0))</f><v>397</v></c><c r="CA56" s="50" t="n"><f aca="false">IF(BZ56&gt;0,BZ56/30,&quot;&quot;)</f><v>13.2333333333333</v></c><c r="CB56" s="38" t="n"><f aca="false">IF(AND(ISNUMBER(AZ56),ISNUMBER(BR56)),(BR56-AZ56),&quot;&quot;)</f><v>-0.25</v></c><c r="CC56" s="38" t="str"><f aca="false">IF(AND(ISNUMBER(AX56), ISNUMBER(AD56)), AVERAGE(AX56,AV56)-AVERAGE(AD56,AF56),&quot;&quot;)</f><v></v></c><c r="CD56" s="38" t="n"><f aca="false">IF(AND(ISNUMBER(BN56), ISNUMBER(AD56)), AVERAGE(BN56,BP56)-AVERAGE(AD56,AF56),&quot;&quot;)</f><v>-1.635</v></c><c r="CE56" s="38" t="n"><f aca="false">IF(ISNUMBER(CD56),CD56,IF(ISNUMBER(CC56),CC56,&quot;&quot;))</f><v>-1.635</v></c><c r="CF56" s="38" t="n"><f aca="false">IF(AND(ISNUMBER(SPH_PREOP),ISNUMBER(SE_LAST_)),SPH_PREOP+CYL_PREOP/2,&quot;&quot;)</f><v>0</v></c><c r="CG56" s="38" t="n"><f aca="false">IF(ISNUMBER(SE_12),SE_12,IF(ISNUMBER(SE_6),SE_6,&quot;&quot;))</f><v>1.125</v></c><c r="CH56" s="51" t="n"><f aca="false">IF(AND(ISNUMBER(SE_LAST_),ISNUMBER(REF_TARGET)),SE_LAST_-REF_TARGET,&quot;&quot;)</f><v>1.625</v></c><c r="CI56" s="52" t="n"><f aca="false">IF(ISNUMBER(Y56),IF(ISNUMBER(BJ56),BJ56-Y56,IF(ISNUMBER(AR56),AR56-Y56,&quot;&quot;)),&quot;&quot;)</f><v>-124</v></c><c r="CJ56" s="38" t="n"><f aca="false">IF(ISNUMBER(Z56),IF(ISNUMBER(AT56),AT56-Z56,IF(ISNUMBER(BL56),BL56-Z56,&quot;&quot;)),&quot;&quot;)</f><v>0.0100000000000016</v></c><c r="CK56" s="53" t="n"><f aca="false">IF(ISNUMBER(LAST_SE_ERROR),REF_TARGET,&quot;&quot;)</f><v>-0.5</v></c><c r="CL56" s="53" t="n"><f aca="false">IF(AND(OR(ISNUMBER(BH56),ISNUMBER(AP56)),ISNUMBER(W56)),-LOG(20/W56)--LOG(20/IF(ISNUMBER(BH56),BH56,AP56)),&quot;&quot;)</f><v>0.176091259055681</v></c><c r="CM56" s="54" t="n"><f aca="false">IF(ISNUMBER(BF56),BF56,IF(ISNUMBER(AN56),AN56,&quot;&quot;))</f><v>0.75</v></c><c r="CN56" s="54" t="n"><f aca="false">IF(AND(ISNUMBER(CM56),ISNUMBER(U56)),CM56-U56,&quot;&quot;)</f><v>0.75</v></c><c r="CO56" s="55" t="n"><f aca="false">IF(ISNUMBER(BCVA_12),BCVA_12,IF(ISNUMBER(BCVA_6),BCVA_6,&quot;&quot;))</f><v>20</v></c><c r="CP56" s="55" t="n"><f aca="false">IF(ISNUMBER(CO56),PREOP_BCVA,&quot;&quot;)</f><v>30</v></c><c r="CQ56" s="56" t="n"><f aca="false">IF(AND(REF_TARGET&lt;=0,REF_TARGET&gt;-1),IF(ISNUMBER(UDVA_12),UDVA_12,IF(ISNUMBER(UDVA_6),UDVA_6,&quot;&quot;)),&quot;&quot;)</f><v>30</v></c><c r="CR56" s="53" t="n"><f aca="false">IF(ISNUMBER(PREOP_PENTACAM_RV),IF(ISNUMBER(SPH_6),IF(ISNUMBER($EQ56),0,1),&quot;&quot;),&quot;&quot;)</f><v>0</v></c><c r="CS56" s="53" t="n"><f aca="false">IF(ISNUMBER(PREOP_PENTACAM_RV),IF(ISNUMBER(SPH_12),IF(ISNUMBER($GM56),0,1),&quot;&quot;),&quot;&quot;)</f><v>0</v></c><c r="CT56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56" s="0" t="n"><v>8.04</v></c><c r="CV56" s="38" t="n"><v>7.86</v></c><c r="CW56" s="38" t="n"><v>173.3</v></c><c r="CX56" s="38" t="n"><v>-1</v></c><c r="CY56" s="38" t="n"><v>0.42</v></c><c r="CZ56" s="38" t="n"><v>0.49</v></c><c r="DA56" s="38" t="n"><v>2.2</v></c><c r="DB56" s="38" t="n"><v>2.85</v></c><c r="DC56" s="38" t="n"><v>644</v></c><c r="DD56" s="38" t="n"><v>654</v></c><c r="DE56" s="38" t="n"><v>670</v></c><c r="DF56" s="38" t="n"><v>631</v></c><c r="DG56" s="38" t="n"><v>639</v></c><c r="DH56" s="38" t="n"><v>665</v></c><c r="DI56" s="38" t="n"><v>616</v></c><c r="DJ56" s="38" t="n"><v>1.51</v></c><c r="DK56" s="38" t="n"><v>-0.72</v></c><c r="DL56" s="38" t="n"><v>7.94</v></c><c r="DM56" s="38" t="n"><v>7.93</v></c><c r="DN56" s="38" t="n"><v>7.95</v></c><c r="DO56" s="38" t="n"><v>8.06</v></c><c r="DP56" s="38" t="n"><v>8.3</v></c><c r="DQ56" s="38" t="n"><v>8.62</v></c><c r="DR56" s="38" t="n"><v>0</v></c><c r="DS56" s="38" t="n"><v>0.4</v></c><c r="DT56" s="38" t="n"><v>7.77</v></c><c r="DU56" s="38" t="n"><v>7.15</v></c><c r="DV56" s="38" t="n"><v>6.86</v></c><c r="DW56" s="38" t="n"><v>7.04</v></c><c r="DX56" s="38" t="n"><v>7.47</v></c><c r="DY56" s="38" t="n"><v>7.86</v></c><c r="DZ56" s="38" t="n"><v>0</v></c><c r="EA56" s="58" t="n"><v>0.4</v></c><c r="EB56" s="59" t="n"><v>42</v></c><c r="EC56" s="59" t="n"><v>43</v></c><c r="ED56" s="59" t="n"><v>42.5</v></c><c r="EE56" s="59" t="n"><v>173.3</v></c><c r="EF56" s="59" t="n"><v>1</v></c><c r="EG56" s="59" t="n"><v>-5.2</v></c><c r="EH56" s="59" t="n"><v>-5.4</v></c><c r="EI56" s="59" t="n"><v>-5.3</v></c><c r="EJ56" s="59" t="n"><v>124.8</v></c><c r="EK56" s="59" t="n"><v>0.2</v></c><c r="EL56" s="59" t="n"><v>4.5</v></c><c r="EM56" s="59" t="n"><v>12.8</v></c><c r="EN56" s="59" t="n"><v>26.5</v></c><c r="EO56" s="59" t="n"><v>60.6</v></c><c r="EP56" s="60" t="n"><v>9</v></c><c r="EQ56" s="52" t="n"><v>8.26</v></c><c r="ER56" s="38" t="n"><v>8.04</v></c><c r="ES56" s="38" t="n"><v>148.7</v></c><c r="ET56" s="38" t="n"><v>-1.1</v></c><c r="EU56" s="38" t="n"><v>-0.12</v></c><c r="EV56" s="38" t="n"><v>0.45</v></c><c r="EW56" s="38" t="n"><v>4.35</v></c><c r="EX56" s="38" t="n"><v>4.85</v></c><c r="EY56" s="38" t="n"><v>504</v></c><c r="EZ56" s="38" t="n"><v>497</v></c><c r="FA56" s="38" t="n"><v>639</v></c><c r="FB56" s="38" t="n"><v>589</v></c><c r="FC56" s="38" t="n"><v>620</v></c><c r="FD56" s="38" t="n"><v>605</v></c><c r="FE56" s="38" t="n"><v>484</v></c><c r="FF56" s="38" t="n"><v>-1.25</v></c><c r="FG56" s="38" t="n"><v>-0.59</v></c><c r="FH56" s="38" t="n"><v>8.22</v></c><c r="FI56" s="38" t="n"><v>8.05</v></c><c r="FJ56" s="38" t="n"><v>8.02</v></c><c r="FK56" s="38" t="n"><v>8.21</v></c><c r="FL56" s="38" t="n"><v>8.41</v></c><c r="FM56" s="38" t="n"><v>8.68</v></c><c r="FN56" s="38" t="n"><v>9</v></c><c r="FO56" s="38" t="n"><v>1.5</v></c><c r="FP56" s="38" t="n"><v>6.48</v></c><c r="FQ56" s="38" t="n"><v>6.33</v></c><c r="FR56" s="38" t="n"><v>6.51</v></c><c r="FS56" s="38" t="n"><v>7.04</v></c><c r="FT56" s="38" t="n"><v>7.36</v></c><c r="FU56" s="38" t="n"><v>7.95</v></c><c r="FV56" s="38" t="n"><v>0</v></c><c r="FW56" s="58" t="n"><v>1.5</v></c><c r="FX56" s="59" t="n"><v>40.9</v></c><c r="FY56" s="59" t="n"><v>42</v></c><c r="FZ56" s="59" t="n"><v>41.4</v></c><c r="GA56" s="59" t="n"><v>148.7</v></c><c r="GB56" s="59" t="n"><v>1.1</v></c><c r="GC56" s="59" t="n"><v>-6</v></c><c r="GD56" s="59" t="n"><v>-6.5</v></c><c r="GE56" s="59" t="n"><v>-6.3</v></c><c r="GF56" s="59" t="n"><v>7.1</v></c><c r="GG56" s="59" t="n"><v>0.5</v></c><c r="GH56" s="59" t="n"><v>3.7</v></c><c r="GI56" s="59" t="n"><v>10.9</v></c><c r="GJ56" s="59" t="n"><v>23.8</v></c><c r="GK56" s="59" t="n"><v>57.7</v></c><c r="GL56" s="61" t="n"><v>24</v></c><c r="GM56" s="52" t="n"><v>8.11</v></c><c r="GN56" s="38" t="n"><v>7.94</v></c><c r="GO56" s="38" t="n"><v>145.5</v></c><c r="GP56" s="38" t="n"><v>-0.9</v></c><c r="GQ56" s="38" t="n"><v>0.33</v></c><c r="GR56" s="38" t="n"><v>0.46</v></c><c r="GS56" s="38" t="n"><v>4.54</v></c><c r="GT56" s="38" t="n"><v>5.06</v></c><c r="GU56" s="38" t="n"><v>523</v></c><c r="GV56" s="38" t="n"><v>518</v></c><c r="GW56" s="38" t="n"><v>660</v></c><c r="GX56" s="38" t="n"><v>600</v></c><c r="GY56" s="38" t="n"><v>626</v></c><c r="GZ56" s="38" t="n"><v>612</v></c><c r="HA56" s="38" t="n"><v>501</v></c><c r="HB56" s="38" t="n"><v>-1.31</v></c><c r="HC56" s="38" t="n"><v>-0.62</v></c><c r="HD56" s="38" t="n"><v>8.04</v></c><c r="HE56" s="38" t="n"><v>8.01</v></c><c r="HF56" s="38" t="n"><v>8</v></c><c r="HG56" s="38" t="n"><v>8.14</v></c><c r="HH56" s="38" t="n"><v>8.36</v></c><c r="HI56" s="38" t="n"><v>8.55</v></c><c r="HJ56" s="38" t="n"><v>0</v></c><c r="HK56" s="38" t="n"><v>1.3</v></c><c r="HL56" s="38" t="n"><v>6.49</v></c><c r="HM56" s="38" t="n"><v>6.39</v></c><c r="HN56" s="38" t="n"><v>6.51</v></c><c r="HO56" s="38" t="n"><v>6.84</v></c><c r="HP56" s="38" t="n"><v>7.01</v></c><c r="HQ56" s="38" t="n"><v>0</v></c><c r="HR56" s="38" t="n"><v>0</v></c><c r="HS56" s="51" t="n"><v>1.3</v></c><c r="HT56" s="59" t="n"><v>41.6</v></c><c r="HU56" s="59" t="n"><v>42.5</v></c><c r="HV56" s="59" t="n"><v>42</v></c><c r="HW56" s="59" t="n"><v>145.5</v></c><c r="HX56" s="59" t="n"><v>0.9</v></c><c r="HY56" s="59" t="n"><v>-6</v></c><c r="HZ56" s="59" t="n"><v>-6.5</v></c><c r="IA56" s="59" t="n"><v>-6.2</v></c><c r="IB56" s="59" t="n"><v>6.4</v></c><c r="IC56" s="59" t="n"><v>0.6</v></c><c r="ID56" s="59" t="n"><v>3.8</v></c><c r="IE56" s="59" t="n"><v>11.2</v></c><c r="IF56" s="59" t="n"><v>24.2</v></c><c r="IG56" s="59" t="n"><v>59.3</v></c><c r="IH56" s="61" t="n"><v>12</v></c><c r="II56" s="52" t="n"><f aca="false">IF(ISNUMBER(GM56),GM56,IF(ISNUMBER(EQ56),EQ56,&quot;&quot;))</f><v>8.11</v></c><c r="IJ56" s="38" t="n"><f aca="false">IF(ISNUMBER(GN56),GN56,IF(ISNUMBER(ER56),ER56,&quot;&quot;))</f><v>7.94</v></c><c r="IK56" s="38" t="n"><f aca="false">IF(ISNUMBER(GO56),GO56,IF(ISNUMBER(ES56),ES56,&quot;&quot;))</f><v>145.5</v></c><c r="IL56" s="38" t="n"><f aca="false">IF(ISNUMBER(GP56),GP56,IF(ISNUMBER(ET56),ET56,&quot;&quot;))</f><v>-0.9</v></c><c r="IM56" s="38" t="n"><f aca="false">IF(ISNUMBER(GQ56),GQ56,IF(ISNUMBER(EU56),EU56,&quot;&quot;))</f><v>0.33</v></c><c r="IN56" s="38" t="n"><f aca="false">IF(ISNUMBER(GR56),GR56,IF(ISNUMBER(EV56),EV56,&quot;&quot;))</f><v>0.46</v></c><c r="IO56" s="38" t="n"><f aca="false">IF(ISNUMBER(GS56),GS56,IF(ISNUMBER(EW56),EW56,&quot;&quot;))</f><v>4.54</v></c><c r="IP56" s="38" t="n"><f aca="false">IF(ISNUMBER(GT56),GT56,IF(ISNUMBER(EX56),EX56,&quot;&quot;))</f><v>5.06</v></c><c r="IQ56" s="38" t="n"><f aca="false">IF(ISNUMBER(GU56),GU56,IF(ISNUMBER(EY56),EY56,&quot;&quot;))</f><v>523</v></c><c r="IR56" s="38" t="n"><f aca="false">IF(ISNUMBER(GV56),GV56,IF(ISNUMBER(EZ56),EZ56,&quot;&quot;))</f><v>518</v></c><c r="IS56" s="38" t="n"><f aca="false">IF(ISNUMBER(GW56),GW56,IF(ISNUMBER(FA56),FA56,&quot;&quot;))</f><v>660</v></c><c r="IT56" s="38" t="n"><f aca="false">IF(ISNUMBER(GX56),GX56,IF(ISNUMBER(FB56),FB56,&quot;&quot;))</f><v>600</v></c><c r="IU56" s="38" t="n"><f aca="false">IF(ISNUMBER(GY56),GY56,IF(ISNUMBER(FC56),FC56,&quot;&quot;))</f><v>626</v></c><c r="IV56" s="38" t="n"><f aca="false">IF(ISNUMBER(GZ56),GZ56,IF(ISNUMBER(FD56),FD56,&quot;&quot;))</f><v>612</v></c><c r="IW56" s="38" t="n"><f aca="false">IF(ISNUMBER(HA56),HA56,IF(ISNUMBER(FE56),FE56,&quot;&quot;))</f><v>501</v></c><c r="IX56" s="38" t="n"><f aca="false">IF(ISNUMBER(HB56),HB56,IF(ISNUMBER(FF56),FF56,&quot;&quot;))</f><v>-1.31</v></c><c r="IY56" s="38" t="n"><f aca="false">IF(ISNUMBER(HC56),HC56,IF(ISNUMBER(FG56),FG56,&quot;&quot;))</f><v>-0.62</v></c><c r="IZ56" s="38" t="n"><f aca="false">IF(ISNUMBER(HD56),HD56,IF(ISNUMBER(FH56),FH56,&quot;&quot;))</f><v>8.04</v></c><c r="JA56" s="38" t="n"><f aca="false">IF(ISNUMBER(HE56),HE56,IF(ISNUMBER(FI56),FI56,&quot;&quot;))</f><v>8.01</v></c><c r="JB56" s="38" t="n"><f aca="false">IF(ISNUMBER(HF56),HF56,IF(ISNUMBER(FJ56),FJ56,&quot;&quot;))</f><v>8</v></c><c r="JC56" s="38" t="n"><f aca="false">IF(ISNUMBER(HG56),HG56,IF(ISNUMBER(FK56),FK56,&quot;&quot;))</f><v>8.14</v></c><c r="JD56" s="38" t="n"><f aca="false">IF(ISNUMBER(HH56),HH56,IF(ISNUMBER(FL56),FL56,&quot;&quot;))</f><v>8.36</v></c><c r="JE56" s="38" t="n"><f aca="false">IF(ISNUMBER(HI56),HI56,IF(ISNUMBER(FM56),FM56,&quot;&quot;))</f><v>8.55</v></c><c r="JF56" s="38" t="n"><f aca="false">IF(ISNUMBER(HJ56),HJ56,IF(ISNUMBER(FN56),FN56,&quot;&quot;))</f><v>0</v></c><c r="JG56" s="38" t="n"><f aca="false">IF(ISNUMBER(HK56),HK56,IF(ISNUMBER(FO56),FO56,&quot;&quot;))</f><v>1.3</v></c><c r="JH56" s="38" t="n"><f aca="false">IF(ISNUMBER(HL56),HL56,IF(ISNUMBER(FP56),FP56,&quot;&quot;))</f><v>6.49</v></c><c r="JI56" s="38" t="n"><f aca="false">IF(ISNUMBER(HM56),HM56,IF(ISNUMBER(FQ56),FQ56,&quot;&quot;))</f><v>6.39</v></c><c r="JJ56" s="38" t="n"><f aca="false">IF(ISNUMBER(HN56),HN56,IF(ISNUMBER(FR56),FR56,&quot;&quot;))</f><v>6.51</v></c><c r="JK56" s="38" t="n"><f aca="false">IF(ISNUMBER(HO56),HO56,IF(ISNUMBER(FS56),FS56,&quot;&quot;))</f><v>6.84</v></c><c r="JL56" s="38" t="n"><f aca="false">IF(ISNUMBER(HP56),HP56,IF(ISNUMBER(FT56),FT56,&quot;&quot;))</f><v>7.01</v></c><c r="JM56" s="38" t="n"><f aca="false">IF(ISNUMBER(HQ56),HQ56,IF(ISNUMBER(FU56),FU56,&quot;&quot;))</f><v>0</v></c><c r="JN56" s="51" t="n"><f aca="false">IF(ISNUMBER(HR56),HR56,IF(ISNUMBER(FV56),FV56,&quot;&quot;))</f><v>0</v></c><c r="JO56" s="59" t="n"><f aca="false">IF(ISNUMBER(HS56),HS56,IF(ISNUMBER(FW56),FW56,&quot;&quot;))</f><v>1.3</v></c><c r="JP56" s="59" t="n"><f aca="false">IF(ISNUMBER(HT56),HT56,IF(ISNUMBER(FX56),FX56,&quot;&quot;))</f><v>41.6</v></c><c r="JQ56" s="59" t="n"><f aca="false">IF(ISNUMBER(HU56),HU56,IF(ISNUMBER(FY56),FY56,&quot;&quot;))</f><v>42.5</v></c><c r="JR56" s="59" t="n"><f aca="false">IF(ISNUMBER(HV56),HV56,IF(ISNUMBER(FZ56),FZ56,&quot;&quot;))</f><v>42</v></c><c r="JS56" s="59" t="n"><f aca="false">IF(ISNUMBER(HW56),HW56,IF(ISNUMBER(GA56),GA56,&quot;&quot;))</f><v>145.5</v></c><c r="JT56" s="59" t="n"><f aca="false">IF(ISNUMBER(HX56),HX56,IF(ISNUMBER(GB56),GB56,&quot;&quot;))</f><v>0.9</v></c><c r="JU56" s="59" t="n"><f aca="false">IF(ISNUMBER(HY56),HY56,IF(ISNUMBER(GC56),GC56,&quot;&quot;))</f><v>-6</v></c><c r="JV56" s="59" t="n"><f aca="false">IF(ISNUMBER(HZ56),HZ56,IF(ISNUMBER(GD56),GD56,&quot;&quot;))</f><v>-6.5</v></c><c r="JW56" s="59" t="n"><f aca="false">IF(ISNUMBER(IA56),IA56,IF(ISNUMBER(GE56),GE56,&quot;&quot;))</f><v>-6.2</v></c><c r="JX56" s="59" t="n"><f aca="false">IF(ISNUMBER(IB56),IB56,IF(ISNUMBER(GF56),GF56,&quot;&quot;))</f><v>6.4</v></c><c r="JY56" s="59" t="n"><f aca="false">IF(ISNUMBER(IC56),IC56,IF(ISNUMBER(GG56),GG56,&quot;&quot;))</f><v>0.6</v></c><c r="JZ56" s="59" t="n"><f aca="false">IF(ISNUMBER(ID56),ID56,IF(ISNUMBER(GH56),GH56,&quot;&quot;))</f><v>3.8</v></c><c r="KA56" s="59" t="n"><f aca="false">IF(ISNUMBER(IE56),IE56,IF(ISNUMBER(GI56),GI56,&quot;&quot;))</f><v>11.2</v></c><c r="KB56" s="59" t="n"><f aca="false">IF(ISNUMBER(IF56),IF56,IF(ISNUMBER(GJ56),GJ56,&quot;&quot;))</f><v>24.2</v></c><c r="KC56" s="59" t="n"><f aca="false">IF(ISNUMBER(IG56),IG56,IF(ISNUMBER(GK56),GK56,&quot;&quot;))</f><v>59.3</v></c><c r="KD56" s="61" t="n"><f aca="false">IF(ISNUMBER(IH56),IH56,IF(ISNUMBER(GL56),GL56,&quot;&quot;))</f><v>12</v></c><c r="KE56" s="52" t="n"><f aca="false">IF(AND(ISNUMBER(II56),ISNUMBER(CU56)),II56-CU56,&quot;&quot;)</f><v>0.0700000000000003</v></c><c r="KF56" s="38" t="n"><f aca="false">IF(AND(ISNUMBER(IJ56),ISNUMBER(CV56)),IJ56-CV56,&quot;&quot;)</f><v>0.0800000000000001</v></c><c r="KG56" s="38" t="n"><f aca="false">IF(AND(ISNUMBER(IK56),ISNUMBER(CW56)),IK56-CW56,&quot;&quot;)</f><v>-27.8</v></c><c r="KH56" s="38" t="n"><f aca="false">IF(AND(ISNUMBER(IL56),ISNUMBER(CX56)),IL56-CX56,&quot;&quot;)</f><v>0.1</v></c><c r="KI56" s="38" t="n"><f aca="false">IF(AND(ISNUMBER(IM56),ISNUMBER(CY56)),IM56-CY56,&quot;&quot;)</f><v>-0.09</v></c><c r="KJ56" s="38" t="n"><f aca="false">IF(AND(ISNUMBER(IN56),ISNUMBER(CZ56)),IN56-CZ56,&quot;&quot;)</f><v>-0.03</v></c><c r="KK56" s="38" t="n"><f aca="false">IF(AND(ISNUMBER(IO56),ISNUMBER(DA56)),IO56-DA56,&quot;&quot;)</f><v>2.34</v></c><c r="KL56" s="38" t="n"><f aca="false">IF(AND(ISNUMBER(IP56),ISNUMBER(DB56)),IP56-DB56,&quot;&quot;)</f><v>2.21</v></c><c r="KM56" s="38" t="n"><f aca="false">IF(AND(ISNUMBER(IQ56),ISNUMBER(DC56)),IQ56-DC56,&quot;&quot;)</f><v>-121</v></c><c r="KN56" s="38" t="n"><f aca="false">IF(AND(ISNUMBER(IR56),ISNUMBER(DD56)),IR56-DD56,&quot;&quot;)</f><v>-136</v></c><c r="KO56" s="38" t="n"><f aca="false">IF(AND(ISNUMBER(IS56),ISNUMBER(DE56)),IS56-DE56,&quot;&quot;)</f><v>-10</v></c><c r="KP56" s="38" t="n"><f aca="false">IF(AND(ISNUMBER(IT56),ISNUMBER(DF56)),IT56-DF56,&quot;&quot;)</f><v>-31</v></c><c r="KQ56" s="38" t="n"><f aca="false">IF(AND(ISNUMBER(IU56),ISNUMBER(DG56)),IU56-DG56,&quot;&quot;)</f><v>-13</v></c><c r="KR56" s="38" t="n"><f aca="false">IF(AND(ISNUMBER(IV56),ISNUMBER(DH56)),IV56-DH56,&quot;&quot;)</f><v>-53</v></c><c r="KS56" s="38" t="n"><f aca="false">IF(AND(ISNUMBER(IW56),ISNUMBER(DI56)),IW56-DI56,&quot;&quot;)</f><v>-115</v></c><c r="KT56" s="38" t="n"><f aca="false">IF(AND(ISNUMBER(IX56),ISNUMBER(DJ56)),IX56-DJ56,&quot;&quot;)</f><v>-2.82</v></c><c r="KU56" s="38" t="n"><f aca="false">IF(AND(ISNUMBER(IY56),ISNUMBER(DK56)),IY56-DK56,&quot;&quot;)</f><v>0.1</v></c><c r="KV56" s="38" t="n"><f aca="false">IF(AND(ISNUMBER(IZ56),ISNUMBER(DL56)),IZ56-DL56,&quot;&quot;)</f><v>0.0999999999999988</v></c><c r="KW56" s="38" t="n"><f aca="false">IF(AND(ISNUMBER(JA56),ISNUMBER(DM56)),JA56-DM56,&quot;&quot;)</f><v>0.0800000000000001</v></c><c r="KX56" s="38" t="n"><f aca="false">IF(AND(ISNUMBER(JB56),ISNUMBER(DN56)),JB56-DN56,&quot;&quot;)</f><v>0.0499999999999998</v></c><c r="KY56" s="38" t="n"><f aca="false">IF(AND(ISNUMBER(JC56),ISNUMBER(DO56)),JC56-DO56,&quot;&quot;)</f><v>0.0800000000000001</v></c><c r="KZ56" s="38" t="n"><f aca="false">IF(AND(ISNUMBER(JD56),ISNUMBER(DP56)),JD56-DP56,&quot;&quot;)</f><v>0.0599999999999987</v></c><c r="LA56" s="38" t="n"><f aca="false">IF(AND(ISNUMBER(JE56),ISNUMBER(DQ56)),JE56-DQ56,&quot;&quot;)</f><v>-0.0699999999999985</v></c><c r="LB56" s="38" t="n"><f aca="false">IF(AND(ISNUMBER(JF56),ISNUMBER(DR56)),JF56-DR56,&quot;&quot;)</f><v>0</v></c><c r="LC56" s="38" t="n"><f aca="false">IF(AND(ISNUMBER(JG56),ISNUMBER(DS56)),JG56-DS56,&quot;&quot;)</f><v>0.9</v></c><c r="LD56" s="38" t="n"><f aca="false">IF(AND(ISNUMBER(JH56),ISNUMBER(DT56)),JH56-DT56,&quot;&quot;)</f><v>-1.28</v></c><c r="LE56" s="38" t="n"><f aca="false">IF(AND(ISNUMBER(JI56),ISNUMBER(DU56)),JI56-DU56,&quot;&quot;)</f><v>-0.760000000000001</v></c><c r="LF56" s="38" t="n"><f aca="false">IF(AND(ISNUMBER(JJ56),ISNUMBER(DV56)),JJ56-DV56,&quot;&quot;)</f><v>-0.350000000000001</v></c><c r="LG56" s="38" t="n"><f aca="false">IF(AND(ISNUMBER(JK56),ISNUMBER(DW56)),JK56-DW56,&quot;&quot;)</f><v>-0.2</v></c><c r="LH56" s="38" t="n"><f aca="false">IF(AND(ISNUMBER(JL56),ISNUMBER(DX56)),JL56-DX56,&quot;&quot;)</f><v>-0.46</v></c><c r="LI56" s="38" t="n"><f aca="false">IF(AND(ISNUMBER(JM56),ISNUMBER(DY56)),JM56-DY56,&quot;&quot;)</f><v>-7.86</v></c><c r="LJ56" s="38" t="n"><f aca="false">IF(AND(ISNUMBER(JN56),ISNUMBER(DZ56)),JN56-DZ56,&quot;&quot;)</f><v>0</v></c><c r="LK56" s="38" t="n"><f aca="false">IF(AND(ISNUMBER(JO56),ISNUMBER(EA56)),JO56-EA56,&quot;&quot;)</f><v>0.9</v></c><c r="LL56" s="38" t="n"><f aca="false">IF(AND(ISNUMBER(JP56),ISNUMBER(EB56)),JP56-EB56,&quot;&quot;)</f><v>-0.399999999999999</v></c><c r="LM56" s="38" t="n"><f aca="false">IF(AND(ISNUMBER(JQ56),ISNUMBER(EC56)),JQ56-EC56,&quot;&quot;)</f><v>-0.5</v></c><c r="LN56" s="38" t="n"><f aca="false">IF(AND(ISNUMBER(JR56),ISNUMBER(ED56)),JR56-ED56,&quot;&quot;)</f><v>-0.5</v></c><c r="LO56" s="38" t="n"><f aca="false">IF(AND(ISNUMBER(JS56),ISNUMBER(EE56)),JS56-EE56,&quot;&quot;)</f><v>-27.8</v></c><c r="LP56" s="38" t="n"><f aca="false">IF(AND(ISNUMBER(JT56),ISNUMBER(EF56)),JT56-EF56,&quot;&quot;)</f><v>-0.1</v></c><c r="LQ56" s="38" t="n"><f aca="false">IF(AND(ISNUMBER(JU56),ISNUMBER(EG56)),JU56-EG56,&quot;&quot;)</f><v>-0.8</v></c><c r="LR56" s="38" t="n"><f aca="false">IF(AND(ISNUMBER(JV56),ISNUMBER(EH56)),JV56-EH56,&quot;&quot;)</f><v>-1.1</v></c><c r="LS56" s="38" t="n"><f aca="false">IF(AND(ISNUMBER(JW56),ISNUMBER(EI56)),JW56-EI56,&quot;&quot;)</f><v>-0.9</v></c><c r="LT56" s="38" t="n"><f aca="false">IF(AND(ISNUMBER(JX56),ISNUMBER(EJ56)),JX56-EJ56,&quot;&quot;)</f><v>-118.4</v></c><c r="LU56" s="38" t="n"><f aca="false">IF(AND(ISNUMBER(JY56),ISNUMBER(EK56)),JY56-EK56,&quot;&quot;)</f><v>0.4</v></c><c r="LV56" s="38" t="n"><f aca="false">IF(AND(ISNUMBER(JZ56),ISNUMBER(EL56)),JZ56-EL56,&quot;&quot;)</f><v>-0.7</v></c><c r="LW56" s="38" t="n"><f aca="false">IF(AND(ISNUMBER(KA56),ISNUMBER(EM56)),KA56-EM56,&quot;&quot;)</f><v>-1.6</v></c><c r="LX56" s="38" t="n"><f aca="false">IF(AND(ISNUMBER(KB56),ISNUMBER(EN56)),KB56-EN56,&quot;&quot;)</f><v>-2.3</v></c><c r="LY56" s="38" t="n"><f aca="false">IF(AND(ISNUMBER(KC56),ISNUMBER(EO56)),KC56-EO56,&quot;&quot;)</f><v>-1.3</v></c><c r="LZ56" s="38" t="n"><f aca="false">IF(AND(ISNUMBER(KD56),ISNUMBER(EP56)),KD56-EP56,&quot;&quot;)</f><v>3</v></c><c r="MA56" s="38" t="n"><f aca="false">IF(AND(ISNUMBER(HT56),ISNUMBER(FX56)),HT56-FX56,&quot;&quot;)</f><v>0.700000000000003</v></c><c r="MB56" s="38" t="n"><f aca="false">IF(AND(ISNUMBER(HU56),ISNUMBER(FY56)),HU56-FY56,&quot;&quot;)</f><v>0.5</v></c><c r="MC56" s="38" t="n"><f aca="false">IF(AND(ISNUMBER(HY56),ISNUMBER(GC56)),HY56-GC56,&quot;&quot;)</f><v>0</v></c><c r="MD56" s="38" t="n"><f aca="false">HZ56-GD56</f><v>0</v></c></row><row collapsed="false" customFormat="false" customHeight="true" hidden="false" ht="26.25" outlineLevel="0" r="57"><c r="A57" s="35" t="n"><v>41318</v></c><c r="B57" s="36" t="s"><v>421</v></c><c r="C57" s="36" t="s"><v>422</v></c><c r="D57" s="37" t="s"><v>331</v></c><c r="E57" s="38" t="n"><v>54</v></c><c r="F57" s="39" t="n"><v>21448</v></c><c r="G57" s="38" t="s"><v>340</v></c><c r="H57" s="38" t="s"><v>358</v></c><c r="I57" s="38" t="n"><v>1835985</v></c><c r="P57" s="42" t="n"><v>-0.5</v></c><c r="Q57" s="38" t="n"><v>-0.64</v></c><c r="R57" s="43" t="s"><v>334</v></c><c r="S57" s="44" t="n"><v>41253</v></c><c r="T57" s="45" t="n"><v>-4.5</v></c><c r="U57" s="45" t="n"><v>1.75</v></c><c r="V57" s="38" t="n"><v>160</v></c><c r="W57" s="38" t="n"><v>30</v></c><c r="X57" s="38" t="n"><v>15</v></c><c r="Y57" s="38" t="n"><v>624</v></c><c r="Z57" s="38" t="n"><v>25.29</v></c><c r="AA57" s="38" t="n"><v>12.4</v></c><c r="AB57" s="38" t="n"><v>4.74</v></c><c r="AC57" s="38" t="n"><v>4.09</v></c><c r="AD57" s="38" t="n"><v>43.16</v></c><c r="AE57" s="38" t="n"><v>75</v></c><c r="AF57" s="38" t="n"><v>43.72</v></c><c r="AG57" s="38" t="n"><v>165</v></c><c r="AH57" s="38" t="n"><v>1</v></c><c r="AI57" s="38" t="n"><f aca="false">IF(AND(ISNUMBER(SK),SK&gt;0),1,0)</f><v>1</v></c><c r="AJ57" s="34"/><c r="AK57" s="46" t="n"><v>41485</v></c><c r="AL57" s="47"/><c r="AM57" s="45" t="n"><v>-0.75</v></c><c r="AN57" s="45" t="n"><v>1.5</v></c><c r="AO57" s="38" t="n"><v>175</v></c><c r="AP57" s="38" t="n"><v>20</v></c><c r="AQ57" s="38" t="n"><v>19</v></c><c r="AR57" s="38" t="n"><v>545</v></c><c r="AS57" s="38" t="n"><v>2404</v></c><c r="AZ57" s="38" t="n"><f aca="false">IF(ISNUMBER(AM57),AM57+0.5*AN57,&quot;&quot;)</f><v>0</v></c><c r="BA57" s="38" t="n"><f aca="false">IF(ISNUMBER(AZ57),IF(ISNUMBER(Q57),AZ57-Q57,&quot;MISSING&quot;),&quot;&quot;)</f><v>0.64</v></c><c r="BB57" s="38" t="n"><f aca="false">IF(AND(ISNUMBER(AR57),ISNUMBER(Y57)),AR57-Y57,IF(ISNUMBER(AR57),&quot;MISSING&quot;,&quot;&quot;))</f><v>-79</v></c><c r="BC57" s="39" t="n"><v>41674</v></c><c r="BE57" s="45" t="n"><v>0</v></c><c r="BF57" s="45" t="n"><v>2</v></c><c r="BG57" s="38" t="n"><v>172</v></c><c r="BH57" s="38" t="n"><v>20</v></c><c r="BI57" s="38" t="n"><v>13</v></c><c r="BJ57" s="38" t="n"><v>567</v></c><c r="BK57" s="38" t="n"><v>2370</v></c><c r="BR57" s="38" t="n"><f aca="false">IF(ISNUMBER(BE57),BE57+0.5*BF57,&quot;&quot;)</f><v>1</v></c><c r="BS57" s="38" t="n"><f aca="false">IF(ISNUMBER(BR57),IF(ISNUMBER($Q57),BR57-$Q57,&quot;MISSING&quot;),&quot;&quot;)</f><v>1.64</v></c><c r="BT57" s="38" t="n"><f aca="false">IF(AND(ISNUMBER(BJ57),ISNUMBER($Y57)),BJ57-$Y57,IF(ISNUMBER(BJ57),&quot;MISSING&quot;,&quot;&quot;))</f><v>-57</v></c><c r="BU57" s="38" t="n"><f aca="false">IF(AND(ISBLANK($AM57),ISBLANK($BE57)),0,1)</f><v>1</v></c><c r="BV57" s="38" t="n"><f aca="false">IF(AND(ISNUMBER($AM57),ISNUMBER($BE57)),1,0)</f><v>1</v></c><c r="BW57" s="38" t="n"><f aca="false">IF(BV57,SE_PREOP,&quot;&quot;)</f><v>-3.625</v></c><c r="BX57" s="38" t="n"><f aca="false">IF(FU_6_AND_12,SE_6,&quot;&quot;)</f><v>0</v></c><c r="BY57" s="38" t="n"><f aca="false">IF(FU_6_AND_12,SE_12,&quot;&quot;)</f><v>1</v></c><c r="BZ57" s="49" t="n"><f aca="false">IF(AND(ISNUMBER(BC57),ISNUMBER(BE57)),BC57-A57,IF(ISNUMBER(AK57),AK57-A57,0))</f><v>356</v></c><c r="CA57" s="50" t="n"><f aca="false">IF(BZ57&gt;0,BZ57/30,&quot;&quot;)</f><v>11.8666666666667</v></c><c r="CB57" s="38" t="n"><f aca="false">IF(AND(ISNUMBER(AZ57),ISNUMBER(BR57)),(BR57-AZ57),&quot;&quot;)</f><v>1</v></c><c r="CC57" s="38" t="str"><f aca="false">IF(AND(ISNUMBER(AX57), ISNUMBER(AD57)), AVERAGE(AX57,AV57)-AVERAGE(AD57,AF57),&quot;&quot;)</f><v></v></c><c r="CD57" s="38" t="str"><f aca="false">IF(AND(ISNUMBER(BN57), ISNUMBER(AD57)), AVERAGE(BN57,BP57)-AVERAGE(AD57,AF57),&quot;&quot;)</f><v></v></c><c r="CE57" s="38" t="str"><f aca="false">IF(ISNUMBER(CD57),CD57,IF(ISNUMBER(CC57),CC57,&quot;&quot;))</f><v></v></c><c r="CF57" s="38" t="n"><f aca="false">IF(AND(ISNUMBER(SPH_PREOP),ISNUMBER(SE_LAST_)),SPH_PREOP+CYL_PREOP/2,&quot;&quot;)</f><v>-3.625</v></c><c r="CG57" s="38" t="n"><f aca="false">IF(ISNUMBER(SE_12),SE_12,IF(ISNUMBER(SE_6),SE_6,&quot;&quot;))</f><v>1</v></c><c r="CH57" s="51" t="n"><f aca="false">IF(AND(ISNUMBER(SE_LAST_),ISNUMBER(REF_TARGET)),SE_LAST_-REF_TARGET,&quot;&quot;)</f><v>1.64</v></c><c r="CI57" s="52" t="n"><f aca="false">IF(ISNUMBER(Y57),IF(ISNUMBER(BJ57),BJ57-Y57,IF(ISNUMBER(AR57),AR57-Y57,&quot;&quot;)),&quot;&quot;)</f><v>-57</v></c><c r="CJ57" s="38" t="str"><f aca="false">IF(ISNUMBER(Z57),IF(ISNUMBER(AT57),AT57-Z57,IF(ISNUMBER(BL57),BL57-Z57,&quot;&quot;)),&quot;&quot;)</f><v></v></c><c r="CK57" s="53" t="n"><f aca="false">IF(ISNUMBER(LAST_SE_ERROR),REF_TARGET,&quot;&quot;)</f><v>-0.64</v></c><c r="CL57" s="53" t="n"><f aca="false">IF(AND(OR(ISNUMBER(BH57),ISNUMBER(AP57)),ISNUMBER(W57)),-LOG(20/W57)--LOG(20/IF(ISNUMBER(BH57),BH57,AP57)),&quot;&quot;)</f><v>0.176091259055681</v></c><c r="CM57" s="54" t="n"><f aca="false">IF(ISNUMBER(BF57),BF57,IF(ISNUMBER(AN57),AN57,&quot;&quot;))</f><v>2</v></c><c r="CN57" s="54" t="n"><f aca="false">IF(AND(ISNUMBER(CM57),ISNUMBER(U57)),CM57-U57,&quot;&quot;)</f><v>0.25</v></c><c r="CO57" s="55" t="n"><f aca="false">IF(ISNUMBER(BCVA_12),BCVA_12,IF(ISNUMBER(BCVA_6),BCVA_6,&quot;&quot;))</f><v>20</v></c><c r="CP57" s="55" t="n"><f aca="false">IF(ISNUMBER(CO57),PREOP_BCVA,&quot;&quot;)</f><v>30</v></c><c r="CQ57" s="56" t="n"><f aca="false">IF(AND(REF_TARGET&lt;=0,REF_TARGET&gt;-1),IF(ISNUMBER(UDVA_12),UDVA_12,IF(ISNUMBER(UDVA_6),UDVA_6,&quot;&quot;)),&quot;&quot;)</f><v>0</v></c><c r="CR57" s="53" t="n"><f aca="false">IF(ISNUMBER(PREOP_PENTACAM_RV),IF(ISNUMBER(SPH_6),IF(ISNUMBER($EQ57),0,1),&quot;&quot;),&quot;&quot;)</f><v>1</v></c><c r="CS57" s="53" t="n"><f aca="false">IF(ISNUMBER(PREOP_PENTACAM_RV),IF(ISNUMBER(SPH_12),IF(ISNUMBER($GM57),0,1),&quot;&quot;),&quot;&quot;)</f><v>1</v></c><c r="CT57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57" s="0" t="n"><v>7.77</v></c><c r="CV57" s="38" t="n"><v>7.96</v></c><c r="CW57" s="38" t="n"><v>83</v></c><c r="CX57" s="38" t="n"><v>1.1</v></c><c r="CY57" s="38" t="n"><v>-0.03</v></c><c r="CZ57" s="38" t="n"><v>0.34</v></c><c r="DA57" s="38" t="n"><v>3.29</v></c><c r="DB57" s="38" t="n"><v>3.91</v></c><c r="DC57" s="38" t="n"><v>623</v></c><c r="DD57" s="38" t="n"><v>623</v></c><c r="DE57" s="38" t="n"><v>718</v></c><c r="DF57" s="38" t="n"><v>644</v></c><c r="DG57" s="38" t="n"><v>691</v></c><c r="DH57" s="38" t="n"><v>686</v></c><c r="DI57" s="38" t="n"><v>619</v></c><c r="DJ57" s="38" t="n"><v>-0.64</v></c><c r="DK57" s="38" t="n"><v>0</v></c><c r="DL57" s="38" t="n"><v>7.9</v></c><c r="DM57" s="38" t="n"><v>7.84</v></c><c r="DN57" s="38" t="n"><v>7.83</v></c><c r="DO57" s="38" t="n"><v>7.91</v></c><c r="DP57" s="38" t="n"><v>8.19</v></c><c r="DQ57" s="38" t="n"><v>8.48</v></c><c r="DR57" s="38" t="n"><v>0</v></c><c r="DS57" s="38" t="n"><v>1.3</v></c><c r="DT57" s="38" t="n"><v>6.55</v></c><c r="DU57" s="38" t="n"><v>6.58</v></c><c r="DV57" s="38" t="n"><v>6.46</v></c><c r="DW57" s="38" t="n"><v>6.49</v></c><c r="DX57" s="38" t="n"><v>6.87</v></c><c r="DY57" s="38" t="n"><v>7.09</v></c><c r="DZ57" s="38" t="n"><v>0</v></c><c r="EA57" s="58" t="n"><v>1.3</v></c><c r="EB57" s="59" t="n"><v>42.4</v></c><c r="EC57" s="59" t="n"><v>43.4</v></c><c r="ED57" s="59" t="n"><v>42.9</v></c><c r="EE57" s="59" t="n"><v>83</v></c><c r="EF57" s="59" t="n"><v>1.1</v></c><c r="EG57" s="59" t="n"><v>-5.9</v></c><c r="EH57" s="59" t="n"><v>-6.4</v></c><c r="EI57" s="59" t="n"><v>-6.1</v></c><c r="EJ57" s="59" t="n"><v>64.2</v></c><c r="EK57" s="59" t="n"><v>0.4</v></c><c r="EL57" s="59" t="n"><v>4.5</v></c><c r="EM57" s="59" t="n"><v>13</v></c><c r="EN57" s="59" t="n"><v>27.5</v></c><c r="EO57" s="59" t="n"><v>66.6</v></c><c r="EP57" s="60" t="n"><v>18</v></c><c r="II57" s="52" t="str"><f aca="false">IF(ISNUMBER(GM57),GM57,IF(ISNUMBER(EQ57),EQ57,&quot;&quot;))</f><v></v></c><c r="IJ57" s="38" t="str"><f aca="false">IF(ISNUMBER(GN57),GN57,IF(ISNUMBER(ER57),ER57,&quot;&quot;))</f><v></v></c><c r="IK57" s="38" t="str"><f aca="false">IF(ISNUMBER(GO57),GO57,IF(ISNUMBER(ES57),ES57,&quot;&quot;))</f><v></v></c><c r="IL57" s="38" t="str"><f aca="false">IF(ISNUMBER(GP57),GP57,IF(ISNUMBER(ET57),ET57,&quot;&quot;))</f><v></v></c><c r="IM57" s="38" t="str"><f aca="false">IF(ISNUMBER(GQ57),GQ57,IF(ISNUMBER(EU57),EU57,&quot;&quot;))</f><v></v></c><c r="IN57" s="38" t="str"><f aca="false">IF(ISNUMBER(GR57),GR57,IF(ISNUMBER(EV57),EV57,&quot;&quot;))</f><v></v></c><c r="IO57" s="38" t="str"><f aca="false">IF(ISNUMBER(GS57),GS57,IF(ISNUMBER(EW57),EW57,&quot;&quot;))</f><v></v></c><c r="IP57" s="38" t="str"><f aca="false">IF(ISNUMBER(GT57),GT57,IF(ISNUMBER(EX57),EX57,&quot;&quot;))</f><v></v></c><c r="IQ57" s="38" t="str"><f aca="false">IF(ISNUMBER(GU57),GU57,IF(ISNUMBER(EY57),EY57,&quot;&quot;))</f><v></v></c><c r="IR57" s="38" t="str"><f aca="false">IF(ISNUMBER(GV57),GV57,IF(ISNUMBER(EZ57),EZ57,&quot;&quot;))</f><v></v></c><c r="IS57" s="38" t="str"><f aca="false">IF(ISNUMBER(GW57),GW57,IF(ISNUMBER(FA57),FA57,&quot;&quot;))</f><v></v></c><c r="IT57" s="38" t="str"><f aca="false">IF(ISNUMBER(GX57),GX57,IF(ISNUMBER(FB57),FB57,&quot;&quot;))</f><v></v></c><c r="IU57" s="38" t="str"><f aca="false">IF(ISNUMBER(GY57),GY57,IF(ISNUMBER(FC57),FC57,&quot;&quot;))</f><v></v></c><c r="IV57" s="38" t="str"><f aca="false">IF(ISNUMBER(GZ57),GZ57,IF(ISNUMBER(FD57),FD57,&quot;&quot;))</f><v></v></c><c r="IW57" s="38" t="str"><f aca="false">IF(ISNUMBER(HA57),HA57,IF(ISNUMBER(FE57),FE57,&quot;&quot;))</f><v></v></c><c r="IX57" s="38" t="str"><f aca="false">IF(ISNUMBER(HB57),HB57,IF(ISNUMBER(FF57),FF57,&quot;&quot;))</f><v></v></c><c r="IY57" s="38" t="str"><f aca="false">IF(ISNUMBER(HC57),HC57,IF(ISNUMBER(FG57),FG57,&quot;&quot;))</f><v></v></c><c r="IZ57" s="38" t="str"><f aca="false">IF(ISNUMBER(HD57),HD57,IF(ISNUMBER(FH57),FH57,&quot;&quot;))</f><v></v></c><c r="JA57" s="38" t="str"><f aca="false">IF(ISNUMBER(HE57),HE57,IF(ISNUMBER(FI57),FI57,&quot;&quot;))</f><v></v></c><c r="JB57" s="38" t="str"><f aca="false">IF(ISNUMBER(HF57),HF57,IF(ISNUMBER(FJ57),FJ57,&quot;&quot;))</f><v></v></c><c r="JC57" s="38" t="str"><f aca="false">IF(ISNUMBER(HG57),HG57,IF(ISNUMBER(FK57),FK57,&quot;&quot;))</f><v></v></c><c r="JD57" s="38" t="str"><f aca="false">IF(ISNUMBER(HH57),HH57,IF(ISNUMBER(FL57),FL57,&quot;&quot;))</f><v></v></c><c r="JE57" s="38" t="str"><f aca="false">IF(ISNUMBER(HI57),HI57,IF(ISNUMBER(FM57),FM57,&quot;&quot;))</f><v></v></c><c r="JF57" s="38" t="str"><f aca="false">IF(ISNUMBER(HJ57),HJ57,IF(ISNUMBER(FN57),FN57,&quot;&quot;))</f><v></v></c><c r="JG57" s="38" t="str"><f aca="false">IF(ISNUMBER(HK57),HK57,IF(ISNUMBER(FO57),FO57,&quot;&quot;))</f><v></v></c><c r="JH57" s="38" t="str"><f aca="false">IF(ISNUMBER(HL57),HL57,IF(ISNUMBER(FP57),FP57,&quot;&quot;))</f><v></v></c><c r="JI57" s="38" t="str"><f aca="false">IF(ISNUMBER(HM57),HM57,IF(ISNUMBER(FQ57),FQ57,&quot;&quot;))</f><v></v></c><c r="JJ57" s="38" t="str"><f aca="false">IF(ISNUMBER(HN57),HN57,IF(ISNUMBER(FR57),FR57,&quot;&quot;))</f><v></v></c><c r="JK57" s="38" t="str"><f aca="false">IF(ISNUMBER(HO57),HO57,IF(ISNUMBER(FS57),FS57,&quot;&quot;))</f><v></v></c><c r="JL57" s="38" t="str"><f aca="false">IF(ISNUMBER(HP57),HP57,IF(ISNUMBER(FT57),FT57,&quot;&quot;))</f><v></v></c><c r="JM57" s="38" t="str"><f aca="false">IF(ISNUMBER(HQ57),HQ57,IF(ISNUMBER(FU57),FU57,&quot;&quot;))</f><v></v></c><c r="JN57" s="51" t="str"><f aca="false">IF(ISNUMBER(HR57),HR57,IF(ISNUMBER(FV57),FV57,&quot;&quot;))</f><v></v></c><c r="JO57" s="59" t="str"><f aca="false">IF(ISNUMBER(HS57),HS57,IF(ISNUMBER(FW57),FW57,&quot;&quot;))</f><v></v></c><c r="JP57" s="59" t="str"><f aca="false">IF(ISNUMBER(HT57),HT57,IF(ISNUMBER(FX57),FX57,&quot;&quot;))</f><v></v></c><c r="JQ57" s="59" t="str"><f aca="false">IF(ISNUMBER(HU57),HU57,IF(ISNUMBER(FY57),FY57,&quot;&quot;))</f><v></v></c><c r="JR57" s="59" t="str"><f aca="false">IF(ISNUMBER(HV57),HV57,IF(ISNUMBER(FZ57),FZ57,&quot;&quot;))</f><v></v></c><c r="JS57" s="59" t="str"><f aca="false">IF(ISNUMBER(HW57),HW57,IF(ISNUMBER(GA57),GA57,&quot;&quot;))</f><v></v></c><c r="JT57" s="59" t="str"><f aca="false">IF(ISNUMBER(HX57),HX57,IF(ISNUMBER(GB57),GB57,&quot;&quot;))</f><v></v></c><c r="JU57" s="59" t="str"><f aca="false">IF(ISNUMBER(HY57),HY57,IF(ISNUMBER(GC57),GC57,&quot;&quot;))</f><v></v></c><c r="JV57" s="59" t="str"><f aca="false">IF(ISNUMBER(HZ57),HZ57,IF(ISNUMBER(GD57),GD57,&quot;&quot;))</f><v></v></c><c r="JW57" s="59" t="str"><f aca="false">IF(ISNUMBER(IA57),IA57,IF(ISNUMBER(GE57),GE57,&quot;&quot;))</f><v></v></c><c r="JX57" s="59" t="str"><f aca="false">IF(ISNUMBER(IB57),IB57,IF(ISNUMBER(GF57),GF57,&quot;&quot;))</f><v></v></c><c r="JY57" s="59" t="str"><f aca="false">IF(ISNUMBER(IC57),IC57,IF(ISNUMBER(GG57),GG57,&quot;&quot;))</f><v></v></c><c r="JZ57" s="59" t="str"><f aca="false">IF(ISNUMBER(ID57),ID57,IF(ISNUMBER(GH57),GH57,&quot;&quot;))</f><v></v></c><c r="KA57" s="59" t="str"><f aca="false">IF(ISNUMBER(IE57),IE57,IF(ISNUMBER(GI57),GI57,&quot;&quot;))</f><v></v></c><c r="KB57" s="59" t="str"><f aca="false">IF(ISNUMBER(IF57),IF57,IF(ISNUMBER(GJ57),GJ57,&quot;&quot;))</f><v></v></c><c r="KC57" s="59" t="str"><f aca="false">IF(ISNUMBER(IG57),IG57,IF(ISNUMBER(GK57),GK57,&quot;&quot;))</f><v></v></c><c r="KD57" s="61" t="str"><f aca="false">IF(ISNUMBER(IH57),IH57,IF(ISNUMBER(GL57),GL57,&quot;&quot;))</f><v></v></c><c r="KE57" s="52" t="str"><f aca="false">IF(AND(ISNUMBER(II57),ISNUMBER(CU57)),II57-CU57,&quot;&quot;)</f><v></v></c><c r="KF57" s="38" t="str"><f aca="false">IF(AND(ISNUMBER(IJ57),ISNUMBER(CV57)),IJ57-CV57,&quot;&quot;)</f><v></v></c><c r="KG57" s="38" t="str"><f aca="false">IF(AND(ISNUMBER(IK57),ISNUMBER(CW57)),IK57-CW57,&quot;&quot;)</f><v></v></c><c r="KH57" s="38" t="str"><f aca="false">IF(AND(ISNUMBER(IL57),ISNUMBER(CX57)),IL57-CX57,&quot;&quot;)</f><v></v></c><c r="KI57" s="38" t="str"><f aca="false">IF(AND(ISNUMBER(IM57),ISNUMBER(CY57)),IM57-CY57,&quot;&quot;)</f><v></v></c><c r="KJ57" s="38" t="str"><f aca="false">IF(AND(ISNUMBER(IN57),ISNUMBER(CZ57)),IN57-CZ57,&quot;&quot;)</f><v></v></c><c r="KK57" s="38" t="str"><f aca="false">IF(AND(ISNUMBER(IO57),ISNUMBER(DA57)),IO57-DA57,&quot;&quot;)</f><v></v></c><c r="KL57" s="38" t="str"><f aca="false">IF(AND(ISNUMBER(IP57),ISNUMBER(DB57)),IP57-DB57,&quot;&quot;)</f><v></v></c><c r="KM57" s="38" t="str"><f aca="false">IF(AND(ISNUMBER(IQ57),ISNUMBER(DC57)),IQ57-DC57,&quot;&quot;)</f><v></v></c><c r="KN57" s="38" t="str"><f aca="false">IF(AND(ISNUMBER(IR57),ISNUMBER(DD57)),IR57-DD57,&quot;&quot;)</f><v></v></c><c r="KO57" s="38" t="str"><f aca="false">IF(AND(ISNUMBER(IS57),ISNUMBER(DE57)),IS57-DE57,&quot;&quot;)</f><v></v></c><c r="KP57" s="38" t="str"><f aca="false">IF(AND(ISNUMBER(IT57),ISNUMBER(DF57)),IT57-DF57,&quot;&quot;)</f><v></v></c><c r="KQ57" s="38" t="str"><f aca="false">IF(AND(ISNUMBER(IU57),ISNUMBER(DG57)),IU57-DG57,&quot;&quot;)</f><v></v></c><c r="KR57" s="38" t="str"><f aca="false">IF(AND(ISNUMBER(IV57),ISNUMBER(DH57)),IV57-DH57,&quot;&quot;)</f><v></v></c><c r="KS57" s="38" t="str"><f aca="false">IF(AND(ISNUMBER(IW57),ISNUMBER(DI57)),IW57-DI57,&quot;&quot;)</f><v></v></c><c r="KT57" s="38" t="str"><f aca="false">IF(AND(ISNUMBER(IX57),ISNUMBER(DJ57)),IX57-DJ57,&quot;&quot;)</f><v></v></c><c r="KU57" s="38" t="str"><f aca="false">IF(AND(ISNUMBER(IY57),ISNUMBER(DK57)),IY57-DK57,&quot;&quot;)</f><v></v></c><c r="KV57" s="38" t="str"><f aca="false">IF(AND(ISNUMBER(IZ57),ISNUMBER(DL57)),IZ57-DL57,&quot;&quot;)</f><v></v></c><c r="KW57" s="38" t="str"><f aca="false">IF(AND(ISNUMBER(JA57),ISNUMBER(DM57)),JA57-DM57,&quot;&quot;)</f><v></v></c><c r="KX57" s="38" t="str"><f aca="false">IF(AND(ISNUMBER(JB57),ISNUMBER(DN57)),JB57-DN57,&quot;&quot;)</f><v></v></c><c r="KY57" s="38" t="str"><f aca="false">IF(AND(ISNUMBER(JC57),ISNUMBER(DO57)),JC57-DO57,&quot;&quot;)</f><v></v></c><c r="KZ57" s="38" t="str"><f aca="false">IF(AND(ISNUMBER(JD57),ISNUMBER(DP57)),JD57-DP57,&quot;&quot;)</f><v></v></c><c r="LA57" s="38" t="str"><f aca="false">IF(AND(ISNUMBER(JE57),ISNUMBER(DQ57)),JE57-DQ57,&quot;&quot;)</f><v></v></c><c r="LB57" s="38" t="str"><f aca="false">IF(AND(ISNUMBER(JF57),ISNUMBER(DR57)),JF57-DR57,&quot;&quot;)</f><v></v></c><c r="LC57" s="38" t="str"><f aca="false">IF(AND(ISNUMBER(JG57),ISNUMBER(DS57)),JG57-DS57,&quot;&quot;)</f><v></v></c><c r="LD57" s="38" t="str"><f aca="false">IF(AND(ISNUMBER(JH57),ISNUMBER(DT57)),JH57-DT57,&quot;&quot;)</f><v></v></c><c r="LE57" s="38" t="str"><f aca="false">IF(AND(ISNUMBER(JI57),ISNUMBER(DU57)),JI57-DU57,&quot;&quot;)</f><v></v></c><c r="LF57" s="38" t="str"><f aca="false">IF(AND(ISNUMBER(JJ57),ISNUMBER(DV57)),JJ57-DV57,&quot;&quot;)</f><v></v></c><c r="LG57" s="38" t="str"><f aca="false">IF(AND(ISNUMBER(JK57),ISNUMBER(DW57)),JK57-DW57,&quot;&quot;)</f><v></v></c><c r="LH57" s="38" t="str"><f aca="false">IF(AND(ISNUMBER(JL57),ISNUMBER(DX57)),JL57-DX57,&quot;&quot;)</f><v></v></c><c r="LI57" s="38" t="str"><f aca="false">IF(AND(ISNUMBER(JM57),ISNUMBER(DY57)),JM57-DY57,&quot;&quot;)</f><v></v></c><c r="LJ57" s="38" t="str"><f aca="false">IF(AND(ISNUMBER(JN57),ISNUMBER(DZ57)),JN57-DZ57,&quot;&quot;)</f><v></v></c><c r="LK57" s="38" t="str"><f aca="false">IF(AND(ISNUMBER(JO57),ISNUMBER(EA57)),JO57-EA57,&quot;&quot;)</f><v></v></c><c r="LL57" s="38" t="str"><f aca="false">IF(AND(ISNUMBER(JP57),ISNUMBER(EB57)),JP57-EB57,&quot;&quot;)</f><v></v></c><c r="LM57" s="38" t="str"><f aca="false">IF(AND(ISNUMBER(JQ57),ISNUMBER(EC57)),JQ57-EC57,&quot;&quot;)</f><v></v></c><c r="LN57" s="38" t="str"><f aca="false">IF(AND(ISNUMBER(JR57),ISNUMBER(ED57)),JR57-ED57,&quot;&quot;)</f><v></v></c><c r="LO57" s="38" t="str"><f aca="false">IF(AND(ISNUMBER(JS57),ISNUMBER(EE57)),JS57-EE57,&quot;&quot;)</f><v></v></c><c r="LP57" s="38" t="str"><f aca="false">IF(AND(ISNUMBER(JT57),ISNUMBER(EF57)),JT57-EF57,&quot;&quot;)</f><v></v></c><c r="LQ57" s="38" t="str"><f aca="false">IF(AND(ISNUMBER(JU57),ISNUMBER(EG57)),JU57-EG57,&quot;&quot;)</f><v></v></c><c r="LR57" s="38" t="str"><f aca="false">IF(AND(ISNUMBER(JV57),ISNUMBER(EH57)),JV57-EH57,&quot;&quot;)</f><v></v></c><c r="LS57" s="38" t="str"><f aca="false">IF(AND(ISNUMBER(JW57),ISNUMBER(EI57)),JW57-EI57,&quot;&quot;)</f><v></v></c><c r="LT57" s="38" t="str"><f aca="false">IF(AND(ISNUMBER(JX57),ISNUMBER(EJ57)),JX57-EJ57,&quot;&quot;)</f><v></v></c><c r="LU57" s="38" t="str"><f aca="false">IF(AND(ISNUMBER(JY57),ISNUMBER(EK57)),JY57-EK57,&quot;&quot;)</f><v></v></c><c r="LV57" s="38" t="str"><f aca="false">IF(AND(ISNUMBER(JZ57),ISNUMBER(EL57)),JZ57-EL57,&quot;&quot;)</f><v></v></c><c r="LW57" s="38" t="str"><f aca="false">IF(AND(ISNUMBER(KA57),ISNUMBER(EM57)),KA57-EM57,&quot;&quot;)</f><v></v></c><c r="LX57" s="38" t="str"><f aca="false">IF(AND(ISNUMBER(KB57),ISNUMBER(EN57)),KB57-EN57,&quot;&quot;)</f><v></v></c><c r="LY57" s="38" t="str"><f aca="false">IF(AND(ISNUMBER(KC57),ISNUMBER(EO57)),KC57-EO57,&quot;&quot;)</f><v></v></c><c r="LZ57" s="38" t="str"><f aca="false">IF(AND(ISNUMBER(KD57),ISNUMBER(EP57)),KD57-EP57,&quot;&quot;)</f><v></v></c><c r="MA57" s="38" t="str"><f aca="false">IF(AND(ISNUMBER(HT57),ISNUMBER(FX57)),HT57-FX57,&quot;&quot;)</f><v></v></c><c r="MB57" s="38" t="str"><f aca="false">IF(AND(ISNUMBER(HU57),ISNUMBER(FY57)),HU57-FY57,&quot;&quot;)</f><v></v></c><c r="MC57" s="38" t="str"><f aca="false">IF(AND(ISNUMBER(HY57),ISNUMBER(GC57)),HY57-GC57,&quot;&quot;)</f><v></v></c><c r="MD57" s="38" t="n"><f aca="false">HZ57-GD57</f><v>0</v></c></row><row collapsed="false" customFormat="false" customHeight="true" hidden="false" ht="26.25" outlineLevel="0" r="58"><c r="A58" s="35" t="n"><v>41199</v></c><c r="B58" s="36" t="s"><v>441</v></c><c r="C58" s="36" t="s"><v>442</v></c><c r="D58" s="37" t="s"><v>339</v></c><c r="E58" s="38" t="n"><v>62</v></c><c r="F58" s="39" t="n"><v>18192</v></c><c r="G58" s="38" t="s"><v>340</v></c><c r="H58" s="38" t="s"><v>333</v></c><c r="I58" s="38" t="n"><v>1834859</v></c><c r="K58" s="91"/><c r="L58" s="91"/><c r="M58" s="91"/><c r="N58" s="91"/><c r="O58" s="91"/><c r="P58" s="38" t="n"><v>-0.75</v></c><c r="Q58" s="38" t="n"><v>-0.8</v></c><c r="R58" s="38" t="s"><v>334</v></c><c r="S58" s="44" t="n"><v>41194</v></c><c r="T58" s="45" t="n"><v>4.75</v></c><c r="U58" s="45" t="n"><v>1.25</v></c><c r="V58" s="38" t="n"><v>70</v></c><c r="W58" s="38" t="n"><v>30</v></c><c r="X58" s="38" t="n"><v>18</v></c><c r="Y58" s="38" t="n"><v>771</v></c><c r="Z58" s="38" t="n"><v>20.24</v></c><c r="AC58" s="38" t="n"><v>2.53</v></c><c r="AD58" s="38" t="n"><v>44.18</v></c><c r="AE58" s="38" t="n"><v>161</v></c><c r="AF58" s="38" t="n"><v>45.49</v></c><c r="AG58" s="38" t="n"><v>71</v></c><c r="AH58" s="38" t="n"><v>1</v></c><c r="AI58" s="38" t="n"><f aca="false">IF(AND(ISNUMBER(SK),SK&gt;0),1,0)</f><v>1</v></c><c r="AK58" s="46" t="n"><v>41408</v></c><c r="AL58" s="47" t="n"><v>40</v></c><c r="AM58" s="45" t="n"><v>0.5</v></c><c r="AN58" s="45" t="n"><v>0.75</v></c><c r="AO58" s="38" t="n"><v>75</v></c><c r="AP58" s="38" t="n"><v>30</v></c><c r="AQ58" s="38" t="n"><v>21</v></c><c r="AR58" s="38" t="n"><v>599</v></c><c r="AS58" s="38" t="n"><v>1776</v></c><c r="AZ58" s="38" t="n"><f aca="false">IF(ISNUMBER(AM58),AM58+0.5*AN58,&quot;&quot;)</f><v>0.875</v></c><c r="BA58" s="38" t="n"><f aca="false">IF(ISNUMBER(AZ58),IF(ISNUMBER(Q58),AZ58-Q58,&quot;MISSING&quot;),&quot;&quot;)</f><v>1.675</v></c><c r="BB58" s="38" t="n"><f aca="false">IF(AND(ISNUMBER(AR58),ISNUMBER(Y58)),AR58-Y58,IF(ISNUMBER(AR58),&quot;MISSING&quot;,&quot;&quot;))</f><v>-172</v></c><c r="BC58" s="39" t="n"><v>41577</v></c><c r="BD58" s="62" t="n"><v>40</v></c><c r="BE58" s="45" t="n"><v>0.5</v></c><c r="BF58" s="45" t="n"><v>1.25</v></c><c r="BG58" s="38" t="n"><v>23</v></c><c r="BH58" s="38" t="n"><v>40</v></c><c r="BI58" s="38" t="n"><v>16</v></c><c r="BJ58" s="38" t="n"><v>566</v></c><c r="BK58" s="38" t="n"><v>1667</v></c><c r="BL58" s="38" t="n"><v>20.12</v></c><c r="BM58" s="38" t="s"><v>350</v></c><c r="BN58" s="38" t="n"><v>43.32</v></c><c r="BO58" s="38" t="n"><v>129</v></c><c r="BP58" s="38" t="n"><v>43.83</v></c><c r="BQ58" s="38" t="n"><v>39</v></c><c r="BR58" s="38" t="n"><f aca="false">IF(ISNUMBER(BE58),BE58+0.5*BF58,&quot;&quot;)</f><v>1.125</v></c><c r="BS58" s="38" t="n"><f aca="false">IF(ISNUMBER(BR58),IF(ISNUMBER($Q58),BR58-$Q58,&quot;MISSING&quot;),&quot;&quot;)</f><v>1.925</v></c><c r="BT58" s="38" t="n"><f aca="false">IF(AND(ISNUMBER(BJ58),ISNUMBER($Y58)),BJ58-$Y58,IF(ISNUMBER(BJ58),&quot;MISSING&quot;,&quot;&quot;))</f><v>-205</v></c><c r="BU58" s="38" t="n"><f aca="false">IF(AND(ISBLANK($AM58),ISBLANK($BE58)),0,1)</f><v>1</v></c><c r="BV58" s="38" t="n"><f aca="false">IF(AND(ISNUMBER($AM58),ISNUMBER($BE58)),1,0)</f><v>1</v></c><c r="BW58" s="38" t="n"><f aca="false">IF(BV58,SE_PREOP,&quot;&quot;)</f><v>5.375</v></c><c r="BX58" s="38" t="n"><f aca="false">IF(FU_6_AND_12,SE_6,&quot;&quot;)</f><v>0.875</v></c><c r="BY58" s="38" t="n"><f aca="false">IF(FU_6_AND_12,SE_12,&quot;&quot;)</f><v>1.125</v></c><c r="BZ58" s="49" t="n"><f aca="false">IF(AND(ISNUMBER(BC58),ISNUMBER(BE58)),BC58-A58,IF(ISNUMBER(AK58),AK58-A58,0))</f><v>378</v></c><c r="CA58" s="50" t="n"><f aca="false">IF(BZ58&gt;0,BZ58/30,&quot;&quot;)</f><v>12.6</v></c><c r="CB58" s="38" t="n"><f aca="false">IF(AND(ISNUMBER(AZ58),ISNUMBER(BR58)),(BR58-AZ58),&quot;&quot;)</f><v>0.25</v></c><c r="CC58" s="38" t="str"><f aca="false">IF(AND(ISNUMBER(AX58), ISNUMBER(AD58)), AVERAGE(AX58,AV58)-AVERAGE(AD58,AF58),&quot;&quot;)</f><v></v></c><c r="CD58" s="38" t="n"><f aca="false">IF(AND(ISNUMBER(BN58), ISNUMBER(AD58)), AVERAGE(BN58,BP58)-AVERAGE(AD58,AF58),&quot;&quot;)</f><v>-1.26</v></c><c r="CE58" s="38" t="n"><f aca="false">IF(ISNUMBER(CD58),CD58,IF(ISNUMBER(CC58),CC58,&quot;&quot;))</f><v>-1.26</v></c><c r="CF58" s="38" t="n"><f aca="false">IF(AND(ISNUMBER(SPH_PREOP),ISNUMBER(SE_LAST_)),SPH_PREOP+CYL_PREOP/2,&quot;&quot;)</f><v>5.375</v></c><c r="CG58" s="38" t="n"><f aca="false">IF(ISNUMBER(SE_12),SE_12,IF(ISNUMBER(SE_6),SE_6,&quot;&quot;))</f><v>1.125</v></c><c r="CH58" s="51" t="n"><f aca="false">IF(AND(ISNUMBER(SE_LAST_),ISNUMBER(REF_TARGET)),SE_LAST_-REF_TARGET,&quot;&quot;)</f><v>1.925</v></c><c r="CI58" s="52" t="n"><f aca="false">IF(ISNUMBER(Y58),IF(ISNUMBER(BJ58),BJ58-Y58,IF(ISNUMBER(AR58),AR58-Y58,&quot;&quot;)),&quot;&quot;)</f><v>-205</v></c><c r="CJ58" s="38" t="n"><f aca="false">IF(ISNUMBER(Z58),IF(ISNUMBER(AT58),AT58-Z58,IF(ISNUMBER(BL58),BL58-Z58,&quot;&quot;)),&quot;&quot;)</f><v>-0.119999999999997</v></c><c r="CK58" s="53" t="n"><f aca="false">IF(ISNUMBER(LAST_SE_ERROR),REF_TARGET,&quot;&quot;)</f><v>-0.8</v></c><c r="CL58" s="53" t="n"><f aca="false">IF(AND(OR(ISNUMBER(BCVA_12),ISNUMBER(BCVA_6)),ISNUMBER(BCVA_PREOP)),-LOG(20/BCVA_PREOP)-(-LOG(20/IF(ISNUMBER(BCVA_12),BCVA_12,BCVA_6))),&quot;&quot;)</f><v>-0.1249387366083</v></c><c r="CM58" s="54" t="n"><f aca="false">IF(ISNUMBER(BF58),BF58,IF(ISNUMBER(AN58),AN58,&quot;&quot;))</f><v>1.25</v></c><c r="CN58" s="54" t="n"><f aca="false">IF(AND(ISNUMBER(CM58),ISNUMBER(U58)),CM58-U58,&quot;&quot;)</f><v>0</v></c><c r="CO58" s="55" t="n"><f aca="false">IF(ISNUMBER(BCVA_12),BCVA_12,IF(ISNUMBER(BCVA_6),BCVA_6,&quot;&quot;))</f><v>40</v></c><c r="CP58" s="55" t="n"><f aca="false">IF(ISNUMBER(CO58),PREOP_BCVA,&quot;&quot;)</f><v>30</v></c><c r="CQ58" s="56" t="n"><f aca="false">IF(AND(REF_TARGET&lt;=0,REF_TARGET&gt;-1),IF(ISNUMBER(UDVA_12),UDVA_12,IF(ISNUMBER(UDVA_6),UDVA_6,&quot;&quot;)),&quot;&quot;)</f><v>40</v></c><c r="CR58" s="53" t="n"><f aca="false">IF(ISNUMBER(PREOP_PENTACAM_RV),IF(ISNUMBER(SPH_6),IF(ISNUMBER($EQ58),0,1),&quot;&quot;),&quot;&quot;)</f><v>1</v></c><c r="CS58" s="53" t="n"><f aca="false">IF(ISNUMBER(PREOP_PENTACAM_RV),IF(ISNUMBER(SPH_12),IF(ISNUMBER($GM58),0,1),&quot;&quot;),&quot;&quot;)</f><v>0</v></c><c r="CT58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58" s="0" t="n"><v>7.87</v></c><c r="CV58" s="38" t="n"><v>7.54</v></c><c r="CW58" s="38" t="n"><v>168.6</v></c><c r="CX58" s="38" t="n"><v>-1.9</v></c><c r="CY58" s="38" t="n"><v>0.55</v></c><c r="CZ58" s="38" t="n"><v>0.68</v></c><c r="DA58" s="38" t="n"><v>1.88</v></c><c r="DB58" s="38" t="n"><v>2.62</v></c><c r="DC58" s="38" t="n"><v>745</v></c><c r="DD58" s="38" t="n"><v>749</v></c><c r="DE58" s="38" t="n"><v>784</v></c><c r="DF58" s="38" t="n"><v>750</v></c><c r="DG58" s="38" t="n"><v>731</v></c><c r="DH58" s="38" t="n"><v>716</v></c><c r="DI58" s="38" t="n"><v>700</v></c><c r="DJ58" s="38" t="n"><v>-1.23</v></c><c r="DK58" s="38" t="n"><v>1.05</v></c><c r="DL58" s="38" t="n"><v>7.7</v></c><c r="DM58" s="38" t="n"><v>7.71</v></c><c r="DN58" s="38" t="n"><v>7.72</v></c><c r="DO58" s="38" t="n"><v>7.92</v></c><c r="DP58" s="38" t="n"><v>8.18</v></c><c r="DQ58" s="38" t="n"><v>0</v></c><c r="DR58" s="38" t="n"><v>0</v></c><c r="DS58" s="38" t="n"><v>0.9</v></c><c r="DT58" s="38" t="n"><v>7.82</v></c><c r="DU58" s="38" t="n"><v>7.18</v></c><c r="DV58" s="38" t="n"><v>6.65</v></c><c r="DW58" s="38" t="n"><v>6.82</v></c><c r="DX58" s="38" t="n"><v>6.81</v></c><c r="DY58" s="38" t="n"><v>0</v></c><c r="DZ58" s="38" t="n"><v>0</v></c><c r="EA58" s="58" t="n"><v>0.9</v></c><c r="EB58" s="59" t="n"><v>42.7</v></c><c r="EC58" s="59" t="n"><v>44.5</v></c><c r="ED58" s="59" t="n"><v>43.6</v></c><c r="EE58" s="59" t="n"><v>171.8</v></c><c r="EF58" s="59" t="n"><v>1.9</v></c><c r="EG58" s="59" t="n"><v>-5.2</v></c><c r="EH58" s="59" t="n"><v>-5.6</v></c><c r="EI58" s="59" t="n"><v>-5.4</v></c><c r="EJ58" s="59" t="n"><v>177.3</v></c><c r="EK58" s="59" t="n"><v>0.4</v></c><c r="EL58" s="59" t="n"><v>5.1</v></c><c r="EM58" s="59" t="n"><v>14.3</v></c><c r="EN58" s="59" t="n"><v>29.6</v></c><c r="EO58" s="59" t="n"><v>68.2</v></c><c r="EP58" s="60" t="n"><v>15</v></c><c r="GM58" s="52" t="n"><v>7.92</v></c><c r="GN58" s="38" t="n"><v>7.71</v></c><c r="GO58" s="38" t="n"><v>163.1</v></c><c r="GP58" s="38" t="n"><v>-1.1</v></c><c r="GQ58" s="38" t="n"><v>0.61</v></c><c r="GR58" s="38" t="n"><v>0.74</v></c><c r="GS58" s="38" t="n"><v>3.2</v></c><c r="GT58" s="38" t="n"><v>3.75</v></c><c r="GU58" s="38" t="n"><v>555</v></c><c r="GV58" s="38" t="n"><v>543</v></c><c r="GW58" s="38" t="n"><v>736</v></c><c r="GX58" s="38" t="n"><v>703</v></c><c r="GY58" s="38" t="n"><v>661</v></c><c r="GZ58" s="38" t="n"><v>644</v></c><c r="HA58" s="38" t="n"><v>537</v></c><c r="HB58" s="38" t="n"><v>-0.51</v></c><c r="HC58" s="38" t="n"><v>-0.8</v></c><c r="HD58" s="38" t="n"><v>7.85</v></c><c r="HE58" s="38" t="n"><v>7.81</v></c><c r="HF58" s="38" t="n"><v>7.86</v></c><c r="HG58" s="38" t="n"><v>7.97</v></c><c r="HH58" s="38" t="n"><v>7.96</v></c><c r="HI58" s="38" t="n"><v>0</v></c><c r="HJ58" s="38" t="n"><v>0</v></c><c r="HK58" s="38" t="n"><v>2</v></c><c r="HL58" s="38" t="n"><v>5.83</v></c><c r="HM58" s="38" t="n"><v>6.03</v></c><c r="HN58" s="38" t="n"><v>6.24</v></c><c r="HO58" s="38" t="n"><v>6.26</v></c><c r="HP58" s="38" t="n"><v>6.44</v></c><c r="HQ58" s="38" t="n"><v>0</v></c><c r="HR58" s="38" t="n"><v>0</v></c><c r="HS58" s="51" t="n"><v>2</v></c><c r="HT58" s="59" t="n"><v>42.6</v></c><c r="HU58" s="59" t="n"><v>43.8</v></c><c r="HV58" s="59" t="n"><v>43.2</v></c><c r="HW58" s="59" t="n"><v>163.1</v></c><c r="HX58" s="59" t="n"><v>1.1</v></c><c r="HY58" s="59" t="n"><v>-6.5</v></c><c r="HZ58" s="59" t="n"><v>-7.2</v></c><c r="IA58" s="59" t="n"><v>-6.8</v></c><c r="IB58" s="59" t="n"><v>7.7</v></c><c r="IC58" s="59" t="n"><v>0.7</v></c><c r="ID58" s="59" t="n"><v>4.1</v></c><c r="IE58" s="59" t="n"><v>12.2</v></c><c r="IF58" s="59" t="n"><v>26.7</v></c><c r="IG58" s="59" t="n"><v>66.3</v></c><c r="IH58" s="61" t="n"><v>28</v></c><c r="II58" s="52" t="n"><f aca="false">IF(ISNUMBER(GM58),GM58,IF(ISNUMBER(EQ58),EQ58,&quot;&quot;))</f><v>7.92</v></c><c r="IJ58" s="38" t="n"><f aca="false">IF(ISNUMBER(GN58),GN58,IF(ISNUMBER(ER58),ER58,&quot;&quot;))</f><v>7.71</v></c><c r="IK58" s="38" t="n"><f aca="false">IF(ISNUMBER(GO58),GO58,IF(ISNUMBER(ES58),ES58,&quot;&quot;))</f><v>163.1</v></c><c r="IL58" s="38" t="n"><f aca="false">IF(ISNUMBER(GP58),GP58,IF(ISNUMBER(ET58),ET58,&quot;&quot;))</f><v>-1.1</v></c><c r="IM58" s="38" t="n"><f aca="false">IF(ISNUMBER(GQ58),GQ58,IF(ISNUMBER(EU58),EU58,&quot;&quot;))</f><v>0.61</v></c><c r="IN58" s="38" t="n"><f aca="false">IF(ISNUMBER(GR58),GR58,IF(ISNUMBER(EV58),EV58,&quot;&quot;))</f><v>0.74</v></c><c r="IO58" s="38" t="n"><f aca="false">IF(ISNUMBER(GS58),GS58,IF(ISNUMBER(EW58),EW58,&quot;&quot;))</f><v>3.2</v></c><c r="IP58" s="38" t="n"><f aca="false">IF(ISNUMBER(GT58),GT58,IF(ISNUMBER(EX58),EX58,&quot;&quot;))</f><v>3.75</v></c><c r="IQ58" s="38" t="n"><f aca="false">IF(ISNUMBER(GU58),GU58,IF(ISNUMBER(EY58),EY58,&quot;&quot;))</f><v>555</v></c><c r="IR58" s="38" t="n"><f aca="false">IF(ISNUMBER(GV58),GV58,IF(ISNUMBER(EZ58),EZ58,&quot;&quot;))</f><v>543</v></c><c r="IS58" s="38" t="n"><f aca="false">IF(ISNUMBER(GW58),GW58,IF(ISNUMBER(FA58),FA58,&quot;&quot;))</f><v>736</v></c><c r="IT58" s="38" t="n"><f aca="false">IF(ISNUMBER(GX58),GX58,IF(ISNUMBER(FB58),FB58,&quot;&quot;))</f><v>703</v></c><c r="IU58" s="38" t="n"><f aca="false">IF(ISNUMBER(GY58),GY58,IF(ISNUMBER(FC58),FC58,&quot;&quot;))</f><v>661</v></c><c r="IV58" s="38" t="n"><f aca="false">IF(ISNUMBER(GZ58),GZ58,IF(ISNUMBER(FD58),FD58,&quot;&quot;))</f><v>644</v></c><c r="IW58" s="38" t="n"><f aca="false">IF(ISNUMBER(HA58),HA58,IF(ISNUMBER(FE58),FE58,&quot;&quot;))</f><v>537</v></c><c r="IX58" s="38" t="n"><f aca="false">IF(ISNUMBER(HB58),HB58,IF(ISNUMBER(FF58),FF58,&quot;&quot;))</f><v>-0.51</v></c><c r="IY58" s="38" t="n"><f aca="false">IF(ISNUMBER(HC58),HC58,IF(ISNUMBER(FG58),FG58,&quot;&quot;))</f><v>-0.8</v></c><c r="IZ58" s="38" t="n"><f aca="false">IF(ISNUMBER(HD58),HD58,IF(ISNUMBER(FH58),FH58,&quot;&quot;))</f><v>7.85</v></c><c r="JA58" s="38" t="n"><f aca="false">IF(ISNUMBER(HE58),HE58,IF(ISNUMBER(FI58),FI58,&quot;&quot;))</f><v>7.81</v></c><c r="JB58" s="38" t="n"><f aca="false">IF(ISNUMBER(HF58),HF58,IF(ISNUMBER(FJ58),FJ58,&quot;&quot;))</f><v>7.86</v></c><c r="JC58" s="38" t="n"><f aca="false">IF(ISNUMBER(HG58),HG58,IF(ISNUMBER(FK58),FK58,&quot;&quot;))</f><v>7.97</v></c><c r="JD58" s="38" t="n"><f aca="false">IF(ISNUMBER(HH58),HH58,IF(ISNUMBER(FL58),FL58,&quot;&quot;))</f><v>7.96</v></c><c r="JE58" s="38" t="n"><f aca="false">IF(ISNUMBER(HI58),HI58,IF(ISNUMBER(FM58),FM58,&quot;&quot;))</f><v>0</v></c><c r="JF58" s="38" t="n"><f aca="false">IF(ISNUMBER(HJ58),HJ58,IF(ISNUMBER(FN58),FN58,&quot;&quot;))</f><v>0</v></c><c r="JG58" s="38" t="n"><f aca="false">IF(ISNUMBER(HK58),HK58,IF(ISNUMBER(FO58),FO58,&quot;&quot;))</f><v>2</v></c><c r="JH58" s="38" t="n"><f aca="false">IF(ISNUMBER(HL58),HL58,IF(ISNUMBER(FP58),FP58,&quot;&quot;))</f><v>5.83</v></c><c r="JI58" s="38" t="n"><f aca="false">IF(ISNUMBER(HM58),HM58,IF(ISNUMBER(FQ58),FQ58,&quot;&quot;))</f><v>6.03</v></c><c r="JJ58" s="38" t="n"><f aca="false">IF(ISNUMBER(HN58),HN58,IF(ISNUMBER(FR58),FR58,&quot;&quot;))</f><v>6.24</v></c><c r="JK58" s="38" t="n"><f aca="false">IF(ISNUMBER(HO58),HO58,IF(ISNUMBER(FS58),FS58,&quot;&quot;))</f><v>6.26</v></c><c r="JL58" s="38" t="n"><f aca="false">IF(ISNUMBER(HP58),HP58,IF(ISNUMBER(FT58),FT58,&quot;&quot;))</f><v>6.44</v></c><c r="JM58" s="38" t="n"><f aca="false">IF(ISNUMBER(HQ58),HQ58,IF(ISNUMBER(FU58),FU58,&quot;&quot;))</f><v>0</v></c><c r="JN58" s="51" t="n"><f aca="false">IF(ISNUMBER(HR58),HR58,IF(ISNUMBER(FV58),FV58,&quot;&quot;))</f><v>0</v></c><c r="JO58" s="59" t="n"><f aca="false">IF(ISNUMBER(HS58),HS58,IF(ISNUMBER(FW58),FW58,&quot;&quot;))</f><v>2</v></c><c r="JP58" s="59" t="n"><f aca="false">IF(ISNUMBER(HT58),HT58,IF(ISNUMBER(FX58),FX58,&quot;&quot;))</f><v>42.6</v></c><c r="JQ58" s="59" t="n"><f aca="false">IF(ISNUMBER(HU58),HU58,IF(ISNUMBER(FY58),FY58,&quot;&quot;))</f><v>43.8</v></c><c r="JR58" s="59" t="n"><f aca="false">IF(ISNUMBER(HV58),HV58,IF(ISNUMBER(FZ58),FZ58,&quot;&quot;))</f><v>43.2</v></c><c r="JS58" s="59" t="n"><f aca="false">IF(ISNUMBER(HW58),HW58,IF(ISNUMBER(GA58),GA58,&quot;&quot;))</f><v>163.1</v></c><c r="JT58" s="59" t="n"><f aca="false">IF(ISNUMBER(HX58),HX58,IF(ISNUMBER(GB58),GB58,&quot;&quot;))</f><v>1.1</v></c><c r="JU58" s="59" t="n"><f aca="false">IF(ISNUMBER(HY58),HY58,IF(ISNUMBER(GC58),GC58,&quot;&quot;))</f><v>-6.5</v></c><c r="JV58" s="59" t="n"><f aca="false">IF(ISNUMBER(HZ58),HZ58,IF(ISNUMBER(GD58),GD58,&quot;&quot;))</f><v>-7.2</v></c><c r="JW58" s="59" t="n"><f aca="false">IF(ISNUMBER(IA58),IA58,IF(ISNUMBER(GE58),GE58,&quot;&quot;))</f><v>-6.8</v></c><c r="JX58" s="59" t="n"><f aca="false">IF(ISNUMBER(IB58),IB58,IF(ISNUMBER(GF58),GF58,&quot;&quot;))</f><v>7.7</v></c><c r="JY58" s="59" t="n"><f aca="false">IF(ISNUMBER(IC58),IC58,IF(ISNUMBER(GG58),GG58,&quot;&quot;))</f><v>0.7</v></c><c r="JZ58" s="59" t="n"><f aca="false">IF(ISNUMBER(ID58),ID58,IF(ISNUMBER(GH58),GH58,&quot;&quot;))</f><v>4.1</v></c><c r="KA58" s="59" t="n"><f aca="false">IF(ISNUMBER(IE58),IE58,IF(ISNUMBER(GI58),GI58,&quot;&quot;))</f><v>12.2</v></c><c r="KB58" s="59" t="n"><f aca="false">IF(ISNUMBER(IF58),IF58,IF(ISNUMBER(GJ58),GJ58,&quot;&quot;))</f><v>26.7</v></c><c r="KC58" s="59" t="n"><f aca="false">IF(ISNUMBER(IG58),IG58,IF(ISNUMBER(GK58),GK58,&quot;&quot;))</f><v>66.3</v></c><c r="KD58" s="61" t="n"><f aca="false">IF(ISNUMBER(IH58),IH58,IF(ISNUMBER(GL58),GL58,&quot;&quot;))</f><v>28</v></c><c r="KE58" s="52" t="n"><f aca="false">IF(AND(ISNUMBER(II58),ISNUMBER(CU58)),II58-CU58,&quot;&quot;)</f><v>0.0499999999999998</v></c><c r="KF58" s="38" t="n"><f aca="false">IF(AND(ISNUMBER(IJ58),ISNUMBER(CV58)),IJ58-CV58,&quot;&quot;)</f><v>0.17</v></c><c r="KG58" s="38" t="n"><f aca="false">IF(AND(ISNUMBER(IK58),ISNUMBER(CW58)),IK58-CW58,&quot;&quot;)</f><v>-5.5</v></c><c r="KH58" s="38" t="n"><f aca="false">IF(AND(ISNUMBER(IL58),ISNUMBER(CX58)),IL58-CX58,&quot;&quot;)</f><v>0.8</v></c><c r="KI58" s="38" t="n"><f aca="false">IF(AND(ISNUMBER(IM58),ISNUMBER(CY58)),IM58-CY58,&quot;&quot;)</f><v>0.06</v></c><c r="KJ58" s="38" t="n"><f aca="false">IF(AND(ISNUMBER(IN58),ISNUMBER(CZ58)),IN58-CZ58,&quot;&quot;)</f><v>0.06</v></c><c r="KK58" s="38" t="n"><f aca="false">IF(AND(ISNUMBER(IO58),ISNUMBER(DA58)),IO58-DA58,&quot;&quot;)</f><v>1.32</v></c><c r="KL58" s="38" t="n"><f aca="false">IF(AND(ISNUMBER(IP58),ISNUMBER(DB58)),IP58-DB58,&quot;&quot;)</f><v>1.13</v></c><c r="KM58" s="38" t="n"><f aca="false">IF(AND(ISNUMBER(IQ58),ISNUMBER(DC58)),IQ58-DC58,&quot;&quot;)</f><v>-190</v></c><c r="KN58" s="38" t="n"><f aca="false">IF(AND(ISNUMBER(IR58),ISNUMBER(DD58)),IR58-DD58,&quot;&quot;)</f><v>-206</v></c><c r="KO58" s="38" t="n"><f aca="false">IF(AND(ISNUMBER(IS58),ISNUMBER(DE58)),IS58-DE58,&quot;&quot;)</f><v>-48</v></c><c r="KP58" s="38" t="n"><f aca="false">IF(AND(ISNUMBER(IT58),ISNUMBER(DF58)),IT58-DF58,&quot;&quot;)</f><v>-47</v></c><c r="KQ58" s="38" t="n"><f aca="false">IF(AND(ISNUMBER(IU58),ISNUMBER(DG58)),IU58-DG58,&quot;&quot;)</f><v>-70</v></c><c r="KR58" s="38" t="n"><f aca="false">IF(AND(ISNUMBER(IV58),ISNUMBER(DH58)),IV58-DH58,&quot;&quot;)</f><v>-72</v></c><c r="KS58" s="38" t="n"><f aca="false">IF(AND(ISNUMBER(IW58),ISNUMBER(DI58)),IW58-DI58,&quot;&quot;)</f><v>-163</v></c><c r="KT58" s="38" t="n"><f aca="false">IF(AND(ISNUMBER(IX58),ISNUMBER(DJ58)),IX58-DJ58,&quot;&quot;)</f><v>0.72</v></c><c r="KU58" s="38" t="n"><f aca="false">IF(AND(ISNUMBER(IY58),ISNUMBER(DK58)),IY58-DK58,&quot;&quot;)</f><v>-1.85</v></c><c r="KV58" s="38" t="n"><f aca="false">IF(AND(ISNUMBER(IZ58),ISNUMBER(DL58)),IZ58-DL58,&quot;&quot;)</f><v>0.149999999999999</v></c><c r="KW58" s="38" t="n"><f aca="false">IF(AND(ISNUMBER(JA58),ISNUMBER(DM58)),JA58-DM58,&quot;&quot;)</f><v>0.100000000000001</v></c><c r="KX58" s="38" t="n"><f aca="false">IF(AND(ISNUMBER(JB58),ISNUMBER(DN58)),JB58-DN58,&quot;&quot;)</f><v>0.140000000000001</v></c><c r="KY58" s="38" t="n"><f aca="false">IF(AND(ISNUMBER(JC58),ISNUMBER(DO58)),JC58-DO58,&quot;&quot;)</f><v>0.0499999999999998</v></c><c r="KZ58" s="38" t="n"><f aca="false">IF(AND(ISNUMBER(JD58),ISNUMBER(DP58)),JD58-DP58,&quot;&quot;)</f><v>-0.22</v></c><c r="LA58" s="38" t="n"><f aca="false">IF(AND(ISNUMBER(JE58),ISNUMBER(DQ58)),JE58-DQ58,&quot;&quot;)</f><v>0</v></c><c r="LB58" s="38" t="n"><f aca="false">IF(AND(ISNUMBER(JF58),ISNUMBER(DR58)),JF58-DR58,&quot;&quot;)</f><v>0</v></c><c r="LC58" s="38" t="n"><f aca="false">IF(AND(ISNUMBER(JG58),ISNUMBER(DS58)),JG58-DS58,&quot;&quot;)</f><v>1.1</v></c><c r="LD58" s="38" t="n"><f aca="false">IF(AND(ISNUMBER(JH58),ISNUMBER(DT58)),JH58-DT58,&quot;&quot;)</f><v>-1.99</v></c><c r="LE58" s="38" t="n"><f aca="false">IF(AND(ISNUMBER(JI58),ISNUMBER(DU58)),JI58-DU58,&quot;&quot;)</f><v>-1.15</v></c><c r="LF58" s="38" t="n"><f aca="false">IF(AND(ISNUMBER(JJ58),ISNUMBER(DV58)),JJ58-DV58,&quot;&quot;)</f><v>-0.41</v></c><c r="LG58" s="38" t="n"><f aca="false">IF(AND(ISNUMBER(JK58),ISNUMBER(DW58)),JK58-DW58,&quot;&quot;)</f><v>-0.560000000000001</v></c><c r="LH58" s="38" t="n"><f aca="false">IF(AND(ISNUMBER(JL58),ISNUMBER(DX58)),JL58-DX58,&quot;&quot;)</f><v>-0.37</v></c><c r="LI58" s="38" t="n"><f aca="false">IF(AND(ISNUMBER(JM58),ISNUMBER(DY58)),JM58-DY58,&quot;&quot;)</f><v>0</v></c><c r="LJ58" s="38" t="n"><f aca="false">IF(AND(ISNUMBER(JN58),ISNUMBER(DZ58)),JN58-DZ58,&quot;&quot;)</f><v>0</v></c><c r="LK58" s="38" t="n"><f aca="false">IF(AND(ISNUMBER(JO58),ISNUMBER(EA58)),JO58-EA58,&quot;&quot;)</f><v>1.1</v></c><c r="LL58" s="38" t="n"><f aca="false">IF(AND(ISNUMBER(JP58),ISNUMBER(EB58)),JP58-EB58,&quot;&quot;)</f><v>-0.100000000000001</v></c><c r="LM58" s="38" t="n"><f aca="false">IF(AND(ISNUMBER(JQ58),ISNUMBER(EC58)),JQ58-EC58,&quot;&quot;)</f><v>-0.700000000000003</v></c><c r="LN58" s="38" t="n"><f aca="false">IF(AND(ISNUMBER(JR58),ISNUMBER(ED58)),JR58-ED58,&quot;&quot;)</f><v>-0.399999999999999</v></c><c r="LO58" s="38" t="n"><f aca="false">IF(AND(ISNUMBER(JS58),ISNUMBER(EE58)),JS58-EE58,&quot;&quot;)</f><v>-8.70000000000002</v></c><c r="LP58" s="38" t="n"><f aca="false">IF(AND(ISNUMBER(JT58),ISNUMBER(EF58)),JT58-EF58,&quot;&quot;)</f><v>-0.8</v></c><c r="LQ58" s="38" t="n"><f aca="false">IF(AND(ISNUMBER(JU58),ISNUMBER(EG58)),JU58-EG58,&quot;&quot;)</f><v>-1.3</v></c><c r="LR58" s="38" t="n"><f aca="false">IF(AND(ISNUMBER(JV58),ISNUMBER(EH58)),JV58-EH58,&quot;&quot;)</f><v>-1.6</v></c><c r="LS58" s="38" t="n"><f aca="false">IF(AND(ISNUMBER(JW58),ISNUMBER(EI58)),JW58-EI58,&quot;&quot;)</f><v>-1.4</v></c><c r="LT58" s="38" t="n"><f aca="false">IF(AND(ISNUMBER(JX58),ISNUMBER(EJ58)),JX58-EJ58,&quot;&quot;)</f><v>-169.6</v></c><c r="LU58" s="38" t="n"><f aca="false">IF(AND(ISNUMBER(JY58),ISNUMBER(EK58)),JY58-EK58,&quot;&quot;)</f><v>0.3</v></c><c r="LV58" s="38" t="n"><f aca="false">IF(AND(ISNUMBER(JZ58),ISNUMBER(EL58)),JZ58-EL58,&quot;&quot;)</f><v>-1</v></c><c r="LW58" s="38" t="n"><f aca="false">IF(AND(ISNUMBER(KA58),ISNUMBER(EM58)),KA58-EM58,&quot;&quot;)</f><v>-2.1</v></c><c r="LX58" s="38" t="n"><f aca="false">IF(AND(ISNUMBER(KB58),ISNUMBER(EN58)),KB58-EN58,&quot;&quot;)</f><v>-2.9</v></c><c r="LY58" s="38" t="n"><f aca="false">IF(AND(ISNUMBER(KC58),ISNUMBER(EO58)),KC58-EO58,&quot;&quot;)</f><v>-1.90000000000001</v></c><c r="LZ58" s="38" t="n"><f aca="false">IF(AND(ISNUMBER(KD58),ISNUMBER(EP58)),KD58-EP58,&quot;&quot;)</f><v>13</v></c><c r="MA58" s="38" t="str"><f aca="false">IF(AND(ISNUMBER(HT58),ISNUMBER(FX58)),HT58-FX58,&quot;&quot;)</f><v></v></c><c r="MB58" s="38" t="str"><f aca="false">IF(AND(ISNUMBER(HU58),ISNUMBER(FY58)),HU58-FY58,&quot;&quot;)</f><v></v></c><c r="MC58" s="38" t="str"><f aca="false">IF(AND(ISNUMBER(HY58),ISNUMBER(GC58)),HY58-GC58,&quot;&quot;)</f><v></v></c><c r="MD58" s="38" t="n"><f aca="false">HZ58-GD58</f><v>-7.2</v></c></row><row collapsed="false" customFormat="false" customHeight="true" hidden="false" ht="26.25" outlineLevel="0" r="59"><c r="A59" s="35" t="n"><v>41332</v></c><c r="B59" s="36" t="s"><v>443</v></c><c r="C59" s="36" t="s"><v>444</v></c><c r="D59" s="37" t="s"><v>339</v></c><c r="E59" s="38" t="n"><v>60</v></c><c r="F59" s="39" t="n"><v>19086</v></c><c r="G59" s="38" t="s"><v>340</v></c><c r="H59" s="38" t="s"><v>333</v></c><c r="I59" s="38" t="n"><v>1834076</v></c><c r="J59" s="38" t="s"><v>364</v></c><c r="P59" s="38" t="n"><v>-2.5</v></c><c r="Q59" s="38" t="n"><v>-2.51</v></c><c r="R59" s="38" t="s"><v>445</v></c><c r="S59" s="44" t="n"><v>41249</v></c><c r="T59" s="45" t="n"><v>-2.5</v></c><c r="U59" s="45" t="n"><v>1.75</v></c><c r="V59" s="38" t="n"><v>60</v></c><c r="W59" s="38" t="n"><v>25</v></c><c r="X59" s="38" t="n"><v>8</v></c><c r="Y59" s="38" t="n"><v>528</v></c><c r="Z59" s="38" t="n"><v>23.65</v></c><c r="AA59" s="38" t="n"><v>12.2</v></c><c r="AB59" s="38" t="n"><v>4.97</v></c><c r="AC59" s="38" t="n"><v>3.33</v></c><c r="AD59" s="38" t="n"><v>44.76</v></c><c r="AE59" s="38" t="n"><v>158</v></c><c r="AF59" s="38" t="n"><v>47.27</v></c><c r="AG59" s="38" t="n"><v>68</v></c><c r="AH59" s="38" t="n"><v>1</v></c><c r="AI59" s="38" t="n"><f aca="false">IF(AND(ISNUMBER(SK),SK&gt;0),1,0)</f><v>1</v></c><c r="AK59" s="46" t="n"><v>41514</v></c><c r="AL59" s="47"/><c r="AM59" s="45" t="n"><v>0</v></c><c r="AN59" s="45" t="n"><v>0.25</v></c><c r="AO59" s="38" t="n"><v>142</v></c><c r="AP59" s="38" t="n"><v>20</v></c><c r="AQ59" s="38" t="n"><v>11</v></c><c r="AR59" s="38" t="n"><v>482</v></c><c r="AS59" s="38" t="n"><v>2165</v></c><c r="AZ59" s="38" t="n"><f aca="false">IF(ISNUMBER(AM59),AM59+0.5*AN59,&quot;&quot;)</f><v>0.125</v></c><c r="BA59" s="38" t="n"><f aca="false">IF(ISNUMBER(AZ59),IF(ISNUMBER(Q59),AZ59-Q59,&quot;MISSING&quot;),&quot;&quot;)</f><v>2.635</v></c><c r="BB59" s="38" t="n"><f aca="false">IF(AND(ISNUMBER(AR59),ISNUMBER(Y59)),AR59-Y59,IF(ISNUMBER(AR59),&quot;MISSING&quot;,&quot;&quot;))</f><v>-46</v></c><c r="BC59" s="39" t="n"><v>41654</v></c><c r="BD59" s="62" t="n"><v>20</v></c><c r="BE59" s="45" t="n"><v>0</v></c><c r="BF59" s="45" t="n"><v>0.25</v></c><c r="BG59" s="38" t="n"><v>62</v></c><c r="BH59" s="38" t="n"><v>15</v></c><c r="BI59" s="38" t="n"><v>11</v></c><c r="BJ59" s="38" t="n"><v>483</v></c><c r="BK59" s="38" t="n"><v>2525</v></c><c r="BL59" s="38" t="n"><v>23.68</v></c><c r="BM59" s="38" t="n"><v>2.92</v></c><c r="BN59" s="38" t="n"><v>44.23</v></c><c r="BO59" s="38" t="n"><v>162</v></c><c r="BP59" s="38" t="n"><v>46.11</v></c><c r="BQ59" s="38" t="n"><v>72</v></c><c r="BR59" s="38" t="n"><f aca="false">IF(ISNUMBER(BE59),BE59+0.5*BF59,&quot;&quot;)</f><v>0.125</v></c><c r="BS59" s="38" t="n"><f aca="false">IF(ISNUMBER(BR59),IF(ISNUMBER($Q59),BR59-$Q59,&quot;MISSING&quot;),&quot;&quot;)</f><v>2.635</v></c><c r="BT59" s="38" t="n"><f aca="false">IF(AND(ISNUMBER(BJ59),ISNUMBER($Y59)),BJ59-$Y59,IF(ISNUMBER(BJ59),&quot;MISSING&quot;,&quot;&quot;))</f><v>-45</v></c><c r="BU59" s="38" t="n"><f aca="false">IF(AND(ISBLANK($AM59),ISBLANK($BE59)),0,1)</f><v>1</v></c><c r="BV59" s="38" t="n"><f aca="false">IF(AND(ISNUMBER($AM59),ISNUMBER($BE59)),1,0)</f><v>1</v></c><c r="BW59" s="38" t="n"><f aca="false">IF(BV59,SE_PREOP,&quot;&quot;)</f><v>-1.625</v></c><c r="BX59" s="38" t="n"><f aca="false">IF(FU_6_AND_12,SE_6,&quot;&quot;)</f><v>0.125</v></c><c r="BY59" s="38" t="n"><f aca="false">IF(FU_6_AND_12,SE_12,&quot;&quot;)</f><v>0.125</v></c><c r="BZ59" s="49" t="n"><f aca="false">IF(AND(ISNUMBER(BC59),ISNUMBER(BE59)),BC59-A59,IF(ISNUMBER(AK59),AK59-A59,0))</f><v>322</v></c><c r="CA59" s="50" t="n"><f aca="false">IF(BZ59&gt;0,BZ59/30,&quot;&quot;)</f><v>10.7333333333333</v></c><c r="CB59" s="38" t="n"><f aca="false">IF(AND(ISNUMBER(AZ59),ISNUMBER(BR59)),(BR59-AZ59),&quot;&quot;)</f><v>0</v></c><c r="CC59" s="38" t="str"><f aca="false">IF(AND(ISNUMBER(AX59), ISNUMBER(AD59)), AVERAGE(AX59,AV59)-AVERAGE(AD59,AF59),&quot;&quot;)</f><v></v></c><c r="CD59" s="38" t="n"><f aca="false">IF(AND(ISNUMBER(BN59), ISNUMBER(AD59)), AVERAGE(BN59,BP59)-AVERAGE(AD59,AF59),&quot;&quot;)</f><v>-0.844999999999999</v></c><c r="CE59" s="38" t="n"><f aca="false">IF(ISNUMBER(CD59),CD59,IF(ISNUMBER(CC59),CC59,&quot;&quot;))</f><v>-0.844999999999999</v></c><c r="CF59" s="38" t="n"><f aca="false">IF(AND(ISNUMBER(SPH_PREOP),ISNUMBER(SE_LAST_)),SPH_PREOP+CYL_PREOP/2,&quot;&quot;)</f><v>-1.625</v></c><c r="CG59" s="38" t="n"><f aca="false">IF(ISNUMBER(SE_12),SE_12,IF(ISNUMBER(SE_6),SE_6,&quot;&quot;))</f><v>0.125</v></c><c r="CH59" s="51" t="n"><f aca="false">IF(AND(ISNUMBER(SE_LAST_),ISNUMBER(REF_TARGET)),SE_LAST_-REF_TARGET,&quot;&quot;)</f><v>2.635</v></c><c r="CI59" s="52" t="n"><f aca="false">IF(ISNUMBER(Y59),IF(ISNUMBER(BJ59),BJ59-Y59,IF(ISNUMBER(AR59),AR59-Y59,&quot;&quot;)),&quot;&quot;)</f><v>-45</v></c><c r="CJ59" s="38" t="n"><f aca="false">IF(ISNUMBER(Z59),IF(ISNUMBER(AT59),AT59-Z59,IF(ISNUMBER(BL59),BL59-Z59,&quot;&quot;)),&quot;&quot;)</f><v>0.0300000000000011</v></c><c r="CK59" s="53" t="n"><f aca="false">IF(ISNUMBER(LAST_SE_ERROR),REF_TARGET,&quot;&quot;)</f><v>-2.51</v></c><c r="CL59" s="53" t="n"><f aca="false">IF(AND(OR(ISNUMBER(BH59),ISNUMBER(AP59)),ISNUMBER(W59)),-LOG(20/W59)--LOG(20/IF(ISNUMBER(BH59),BH59,AP59)),&quot;&quot;)</f><v>0.221848749616356</v></c><c r="CM59" s="54" t="n"><f aca="false">IF(ISNUMBER(BF59),BF59,IF(ISNUMBER(AN59),AN59,&quot;&quot;))</f><v>0.25</v></c><c r="CN59" s="54" t="n"><f aca="false">IF(AND(ISNUMBER(CM59),ISNUMBER(U59)),CM59-U59,&quot;&quot;)</f><v>-1.5</v></c><c r="CO59" s="55" t="n"><f aca="false">IF(ISNUMBER(BCVA_12),BCVA_12,IF(ISNUMBER(BCVA_6),BCVA_6,&quot;&quot;))</f><v>15</v></c><c r="CP59" s="55" t="n"><f aca="false">IF(ISNUMBER(CO59),PREOP_BCVA,&quot;&quot;)</f><v>25</v></c><c r="CQ59" s="56" t="n"><f aca="false">IF(AND(REF_TARGET&lt;=0,REF_TARGET&gt;-1),IF(ISNUMBER(UDVA_12),UDVA_12,IF(ISNUMBER(UDVA_6),UDVA_6,&quot;&quot;)),&quot;&quot;)</f><v>0</v></c><c r="CR59" s="53" t="n"><f aca="false">IF(ISNUMBER(PREOP_PENTACAM_RV),IF(ISNUMBER(SPH_6),IF(ISNUMBER($EQ59),0,1),&quot;&quot;),&quot;&quot;)</f><v>1</v></c><c r="CS59" s="53" t="n"><f aca="false">IF(ISNUMBER(PREOP_PENTACAM_RV),IF(ISNUMBER(SPH_12),IF(ISNUMBER($GM59),0,1),&quot;&quot;),&quot;&quot;)</f><v>1</v></c><c r="CT59" s="57" t="n"><f aca="false">IF(OR(ISNUMBER(MISSING_PENT_6),ISNUMBER(MISSING_PENT_12)),IF(AND(ISNUMBER(MISSING_PENT_6),ISNUMBER(MISSING_PENT_12)),AND(MISSING_PENT_6,MISSING_PENT_12),IF(ISNUMBER(MISSING_PENT_6),INT(MISSING_PENT_6)&gt;0,INT(MISSING_PENT_12)&gt;0)),&quot;&quot;)</f><v>0</v></c><c r="CU59" s="0" t="n"><v>7.73</v></c><c r="CV59" s="38" t="n"><v>7.4</v></c><c r="CW59" s="38" t="n"><v>165.6</v></c><c r="CX59" s="38" t="n"><v>-2</v></c><c r="CY59" s="38" t="n"><v>-0.16</v></c><c r="CZ59" s="38" t="n"><v>0.65</v></c><c r="DA59" s="38" t="n"><v>2.6</v></c><c r="DB59" s="38" t="n"><v>3.13</v></c><c r="DC59" s="38" t="n"><v>522</v></c><c r="DD59" s="38" t="n"><v>523</v></c><c r="DE59" s="38" t="n"><v>616</v></c><c r="DF59" s="38" t="n"><v>553</v></c><c r="DG59" s="38" t="n"><v>576</v></c><c r="DH59" s="38" t="n"><v>556</v></c><c r="DI59" s="38" t="n"><v>517</v></c><c r="DJ59" s="38" t="n"><v>-2.43</v></c><c r="DK59" s="38" t="n"><v>1.94</v></c><c r="DL59" s="38" t="n"><v>7.62</v></c><c r="DM59" s="38" t="n"><v>7.43</v></c><c r="DN59" s="38" t="n"><v>7.4</v></c><c r="DO59" s="38" t="n"><v>7.72</v></c><c r="DP59" s="38" t="n"><v>8.37</v></c><c r="DQ59" s="38" t="n"><v>8.79</v></c><c r="DR59" s="38" t="n"><v>0</v></c><c r="DS59" s="38" t="n"><v>1.1</v></c><c r="DT59" s="38" t="n"><v>6.51</v></c><c r="DU59" s="38" t="n"><v>6.4</v></c><c r="DV59" s="38" t="n"><v>6.39</v></c><c r="DW59" s="38" t="n"><v>6.59</v></c><c r="DX59" s="38" t="n"><v>6.94</v></c><c r="DY59" s="38" t="n"><v>7.36</v></c><c r="DZ59" s="38" t="n"><v>0</v></c><c r="EA59" s="58" t="n"><v>1.1</v></c><c r="EB59" s="59" t="n"><v>43.7</v></c><c r="EC59" s="59" t="n"><v>45.6</v></c><c r="ED59" s="59" t="n"><v>44.6</v></c><c r="EE59" s="59" t="n"><v>165.6</v></c><c r="EF59" s="59" t="n"><v>2</v></c><c r="EG59" s="59" t="n"><v>-6</v></c><c r="EH59" s="59" t="n"><v>-6.4</v></c><c r="EI59" s="59" t="n"><v>-6.2</v></c><c r="EJ59" s="59" t="n"><v>176.2</v></c><c r="EK59" s="59" t="n"><v>0.4</v></c><c r="EL59" s="59" t="n"><v>3.8</v></c><c r="EM59" s="59" t="n"><v>10.9</v></c><c r="EN59" s="59" t="n"><v>23.1</v></c><c r="EO59" s="59" t="n"><v>55.8</v></c><c r="EP59" s="60" t="n"><v>23</v></c><c r="II59" s="52" t="str"><f aca="false">IF(ISNUMBER(GM59),GM59,IF(ISNUMBER(EQ59),EQ59,&quot;&quot;))</f><v></v></c><c r="IJ59" s="38" t="str"><f aca="false">IF(ISNUMBER(GN59),GN59,IF(ISNUMBER(ER59),ER59,&quot;&quot;))</f><v></v></c><c r="IK59" s="38" t="str"><f aca="false">IF(ISNUMBER(GO59),GO59,IF(ISNUMBER(ES59),ES59,&quot;&quot;))</f><v></v></c><c r="IL59" s="38" t="str"><f aca="false">IF(ISNUMBER(GP59),GP59,IF(ISNUMBER(ET59),ET59,&quot;&quot;))</f><v></v></c><c r="IM59" s="38" t="str"><f aca="false">IF(ISNUMBER(GQ59),GQ59,IF(ISNUMBER(EU59),EU59,&quot;&quot;))</f><v></v></c><c r="IN59" s="38" t="str"><f aca="false">IF(ISNUMBER(GR59),GR59,IF(ISNUMBER(EV59),EV59,&quot;&quot;))</f><v></v></c><c r="IO59" s="38" t="str"><f aca="false">IF(ISNUMBER(GS59),GS59,IF(ISNUMBER(EW59),EW59,&quot;&quot;))</f><v></v></c><c r="IP59" s="38" t="str"><f aca="false">IF(ISNUMBER(GT59),GT59,IF(ISNUMBER(EX59),EX59,&quot;&quot;))</f><v></v></c><c r="IQ59" s="38" t="str"><f aca="false">IF(ISNUMBER(GU59),GU59,IF(ISNUMBER(EY59),EY59,&quot;&quot;))</f><v></v></c><c r="IR59" s="38" t="str"><f aca="false">IF(ISNUMBER(GV59),GV59,IF(ISNUMBER(EZ59),EZ59,&quot;&quot;))</f><v></v></c><c r="IS59" s="38" t="str"><f aca="false">IF(ISNUMBER(GW59),GW59,IF(ISNUMBER(FA59),FA59,&quot;&quot;))</f><v></v></c><c r="IT59" s="38" t="str"><f aca="false">IF(ISNUMBER(GX59),GX59,IF(ISNUMBER(FB59),FB59,&quot;&quot;))</f><v></v></c><c r="IU59" s="38" t="str"><f aca="false">IF(ISNUMBER(GY59),GY59,IF(ISNUMBER(FC59),FC59,&quot;&quot;))</f><v></v></c><c r="IV59" s="38" t="str"><f aca="false">IF(ISNUMBER(GZ59),GZ59,IF(ISNUMBER(FD59),FD59,&quot;&quot;))</f><v></v></c><c r="IW59" s="38" t="str"><f aca="false">IF(ISNUMBER(HA59),HA59,IF(ISNUMBER(FE59),FE59,&quot;&quot;))</f><v></v></c><c r="IX59" s="38" t="str"><f aca="false">IF(ISNUMBER(HB59),HB59,IF(ISNUMBER(FF59),FF59,&quot;&quot;))</f><v></v></c><c r="IY59" s="38" t="str"><f aca="false">IF(ISNUMBER(HC59),HC59,IF(ISNUMBER(FG59),FG59,&quot;&quot;))</f><v></v></c><c r="IZ59" s="38" t="str"><f aca="false">IF(ISNUMBER(HD59),HD59,IF(ISNUMBER(FH59),FH59,&quot;&quot;))</f><v></v></c><c r="JA59" s="38" t="str"><f aca="false">IF(ISNUMBER(HE59),HE59,IF(ISNUMBER(FI59),FI59,&quot;&quot;))</f><v></v></c><c r="JB59" s="38" t="str"><f aca="false">IF(ISNUMBER(HF59),HF59,IF(ISNUMBER(FJ59),FJ59,&quot;&quot;))</f><v></v></c><c r="JC59" s="38" t="str"><f aca="false">IF(ISNUMBER(HG59),HG59,IF(ISNUMBER(FK59),FK59,&quot;&quot;))</f><v></v></c><c r="JD59" s="38" t="str"><f aca="false">IF(ISNUMBER(HH59),HH59,IF(ISNUMBER(FL59),FL59,&quot;&quot;))</f><v></v></c><c r="JE59" s="38" t="str"><f aca="false">IF(ISNUMBER(HI59),HI59,IF(ISNUMBER(FM59),FM59,&quot;&quot;))</f><v></v></c><c r="JF59" s="38" t="str"><f aca="false">IF(ISNUMBER(HJ59),HJ59,IF(ISNUMBER(FN59),FN59,&quot;&quot;))</f><v></v></c><c r="JG59" s="38" t="str"><f aca="false">IF(ISNUMBER(HK59),HK59,IF(ISNUMBER(FO59),FO59,&quot;&quot;))</f><v></v></c><c r="JH59" s="38" t="str"><f aca="false">IF(ISNUMBER(HL59),HL59,IF(ISNUMBER(FP59),FP59,&quot;&quot;))</f><v></v></c><c r="JI59" s="38" t="str"><f aca="false">IF(ISNUMBER(HM59),HM59,IF(ISNUMBER(FQ59),FQ59,&quot;&quot;))</f><v></v></c><c r="JJ59" s="38" t="str"><f aca="false">IF(ISNUMBER(HN59),HN59,IF(ISNUMBER(FR59),FR59,&quot;&quot;))</f><v></v></c><c r="JK59" s="38" t="str"><f aca="false">IF(ISNUMBER(HO59),HO59,IF(ISNUMBER(FS59),FS59,&quot;&quot;))</f><v></v></c><c r="JL59" s="38" t="str"><f aca="false">IF(ISNUMBER(HP59),HP59,IF(ISNUMBER(FT59),FT59,&quot;&quot;))</f><v></v></c><c r="JM59" s="38" t="str"><f aca="false">IF(ISNUMBER(HQ59),HQ59,IF(ISNUMBER(FU59),FU59,&quot;&quot;))</f><v></v></c><c r="JN59" s="51" t="str"><f aca="false">IF(ISNUMBER(HR59),HR59,IF(ISNUMBER(FV59),FV59,&quot;&quot;))</f><v></v></c><c r="JO59" s="59" t="str"><f aca="false">IF(ISNUMBER(HS59),HS59,IF(ISNUMBER(FW59),FW59,&quot;&quot;))</f><v></v></c><c r="JP59" s="59" t="str"><f aca="false">IF(ISNUMBER(HT59),HT59,IF(ISNUMBER(FX59),FX59,&quot;&quot;))</f><v></v></c><c r="JQ59" s="59" t="str"><f aca="false">IF(ISNUMBER(HU59),HU59,IF(ISNUMBER(FY59),FY59,&quot;&quot;))</f><v></v></c><c r="JR59" s="59" t="str"><f aca="false">IF(ISNUMBER(HV59),HV59,IF(ISNUMBER(FZ59),FZ59,&quot;&quot;))</f><v></v></c><c r="JS59" s="59" t="str"><f aca="false">IF(ISNUMBER(HW59),HW59,IF(ISNUMBER(GA59),GA59,&quot;&quot;))</f><v></v></c><c r="JT59" s="59" t="str"><f aca="false">IF(ISNUMBER(HX59),HX59,IF(ISNUMBER(GB59),GB59,&quot;&quot;))</f><v></v></c><c r="JU59" s="59" t="str"><f aca="false">IF(ISNUMBER(HY59),HY59,IF(ISNUMBER(GC59),GC59,&quot;&quot;))</f><v></v></c><c r="JV59" s="59" t="str"><f aca="false">IF(ISNUMBER(HZ59),HZ59,IF(ISNUMBER(GD59),GD59,&quot;&quot;))</f><v></v></c><c r="JW59" s="59" t="str"><f aca="false">IF(ISNUMBER(IA59),IA59,IF(ISNUMBER(GE59),GE59,&quot;&quot;))</f><v></v></c><c r="JX59" s="59" t="str"><f aca="false">IF(ISNUMBER(IB59),IB59,IF(ISNUMBER(GF59),GF59,&quot;&quot;))</f><v></v></c><c r="JY59" s="59" t="str"><f aca="false">IF(ISNUMBER(IC59),IC59,IF(ISNUMBER(GG59),GG59,&quot;&quot;))</f><v></v></c><c r="JZ59" s="59" t="str"><f aca="false">IF(ISNUMBER(ID59),ID59,IF(ISNUMBER(GH59),GH59,&quot;&quot;))</f><v></v></c><c r="KA59" s="59" t="str"><f aca="false">IF(ISNUMBER(IE59),IE59,IF(ISNUMBER(GI59),GI59,&quot;&quot;))</f><v></v></c><c r="KB59" s="59" t="str"><f aca="false">IF(ISNUMBER(IF59),IF59,IF(ISNUMBER(GJ59),GJ59,&quot;&quot;))</f><v></v></c><c r="KC59" s="59" t="str"><f aca="false">IF(ISNUMBER(IG59),IG59,IF(ISNUMBER(GK59),GK59,&quot;&quot;))</f><v></v></c><c r="KD59" s="61" t="str"><f aca="false">IF(ISNUMBER(IH59),IH59,IF(ISNUMBER(GL59),GL59,&quot;&quot;))</f><v></v></c><c r="KE59" s="52" t="str"><f aca="false">IF(AND(ISNUMBER(II59),ISNUMBER(CU59)),II59-CU59,&quot;&quot;)</f><v></v></c><c r="KF59" s="38" t="str"><f aca="false">IF(AND(ISNUMBER(IJ59),ISNUMBER(CV59)),IJ59-CV59,&quot;&quot;)</f><v></v></c><c r="KG59" s="38" t="str"><f aca="false">IF(AND(ISNUMBER(IK59),ISNUMBER(CW59)),IK59-CW59,&quot;&quot;)</f><v></v></c><c r="KH59" s="38" t="str"><f aca="false">IF(AND(ISNUMBER(IL59),ISNUMBER(CX59)),IL59-CX59,&quot;&quot;)</f><v></v></c><c r="KI59" s="38" t="str"><f aca="false">IF(AND(ISNUMBER(IM59),ISNUMBER(CY59)),IM59-CY59,&quot;&quot;)</f><v></v></c><c r="KJ59" s="38" t="str"><f aca="false">IF(AND(ISNUMBER(IN59),ISNUMBER(CZ59)),IN59-CZ59,&quot;&quot;)</f><v></v></c><c r="KK59" s="38" t="str"><f aca="false">IF(AND(ISNUMBER(IO59),ISNUMBER(DA59)),IO59-DA59,&quot;&quot;)</f><v></v></c><c r="KL59" s="38" t="str"><f aca="false">IF(AND(ISNUMBER(IP59),ISNUMBER(DB59)),IP59-DB59,&quot;&quot;)</f><v></v></c><c r="KM59" s="38" t="str"><f aca="false">IF(AND(ISNUMBER(IQ59),ISNUMBER(DC59)),IQ59-DC59,&quot;&quot;)</f><v></v></c><c r="KN59" s="38" t="str"><f aca="false">IF(AND(ISNUMBER(IR59),ISNUMBER(DD59)),IR59-DD59,&quot;&quot;)</f><v></v></c><c r="KO59" s="38" t="str"><f aca="false">IF(AND(ISNUMBER(IS59),ISNUMBER(DE59)),IS59-DE59,&quot;&quot;)</f><v></v></c><c r="KP59" s="38" t="str"><f aca="false">IF(AND(ISNUMBER(IT59),ISNUMBER(DF59)),IT59-DF59,&quot;&quot;)</f><v></v></c><c r="KQ59" s="38" t="str"><f aca="false">IF(AND(ISNUMBER(IU59),ISNUMBER(DG59)),IU59-DG59,&quot;&quot;)</f><v></v></c><c r="KR59" s="38" t="str"><f aca="false">IF(AND(ISNUMBER(IV59),ISNUMBER(DH59)),IV59-DH59,&quot;&quot;)</f><v></v></c><c r="KS59" s="38" t="str"><f aca="false">IF(AND(ISNUMBER(IW59),ISNUMBER(DI59)),IW59-DI59,&quot;&quot;)</f><v></v></c><c r="KT59" s="38" t="str"><f aca="false">IF(AND(ISNUMBER(IX59),ISNUMBER(DJ59)),IX59-DJ59,&quot;&quot;)</f><v></v></c><c r="KU59" s="38" t="str"><f aca="false">IF(AND(ISNUMBER(IY59),ISNUMBER(DK59)),IY59-DK59,&quot;&quot;)</f><v></v></c><c r="KV59" s="38" t="str"><f aca="false">IF(AND(ISNUMBER(IZ59),ISNUMBER(DL59)),IZ59-DL59,&quot;&quot;)</f><v></v></c><c r="KW59" s="38" t="str"><f aca="false">IF(AND(ISNUMBER(JA59),ISNUMBER(DM59)),JA59-DM59,&quot;&quot;)</f><v></v></c><c r="KX59" s="38" t="str"><f aca="false">IF(AND(ISNUMBER(JB59),ISNUMBER(DN59)),JB59-DN59,&quot;&quot;)</f><v></v></c><c r="KY59" s="38" t="str"><f aca="false">IF(AND(ISNUMBER(JC59),ISNUMBER(DO59)),JC59-DO59,&quot;&quot;)</f><v></v></c><c r="KZ59" s="38" t="str"><f aca="false">IF(AND(ISNUMBER(JD59),ISNUMBER(DP59)),JD59-DP59,&quot;&quot;)</f><v></v></c><c r="LA59" s="38" t="str"><f aca="false">IF(AND(ISNUMBER(JE59),ISNUMBER(DQ59)),JE59-DQ59,&quot;&quot;)</f><v></v></c><c r="LB59" s="38" t="str"><f aca="false">IF(AND(ISNUMBER(JF59),ISNUMBER(DR59)),JF59-DR59,&quot;&quot;)</f><v></v></c><c r="LC59" s="38" t="str"><f aca="false">IF(AND(ISNUMBER(JG59),ISNUMBER(DS59)),JG59-DS59,&quot;&quot;)</f><v></v></c><c r="LD59" s="38" t="str"><f aca="false">IF(AND(ISNUMBER(JH59),ISNUMBER(DT59)),JH59-DT59,&quot;&quot;)</f><v></v></c><c r="LE59" s="38" t="str"><f aca="false">IF(AND(ISNUMBER(JI59),ISNUMBER(DU59)),JI59-DU59,&quot;&quot;)</f><v></v></c><c r="LF59" s="38" t="str"><f aca="false">IF(AND(ISNUMBER(JJ59),ISNUMBER(DV59)),JJ59-DV59,&quot;&quot;)</f><v></v></c><c r="LG59" s="38" t="str"><f aca="false">IF(AND(ISNUMBER(JK59),ISNUMBER(DW59)),JK59-DW59,&quot;&quot;)</f><v></v></c><c r="LH59" s="38" t="str"><f aca="false">IF(AND(ISNUMBER(JL59),ISNUMBER(DX59)),JL59-DX59,&quot;&quot;)</f><v></v></c><c r="LI59" s="38" t="str"><f aca="false">IF(AND(ISNUMBER(JM59),ISNUMBER(DY59)),JM59-DY59,&quot;&quot;)</f><v></v></c><c r="LJ59" s="38" t="str"><f aca="false">IF(AND(ISNUMBER(JN59),ISNUMBER(DZ59)),JN59-DZ59,&quot;&quot;)</f><v></v></c><c r="LK59" s="38" t="str"><f aca="false">IF(AND(ISNUMBER(JO59),ISNUMBER(EA59)),JO59-EA59,&quot;&quot;)</f><v></v></c><c r="LL59" s="38" t="str"><f aca="false">IF(AND(ISNUMBER(JP59),ISNUMBER(EB59)),JP59-EB59,&quot;&quot;)</f><v></v></c><c r="LM59" s="38" t="str"><f aca="false">IF(AND(ISNUMBER(JQ59),ISNUMBER(EC59)),JQ59-EC59,&quot;&quot;)</f><v></v></c><c r="LN59" s="38" t="str"><f aca="false">IF(AND(ISNUMBER(JR59),ISNUMBER(ED59)),JR59-ED59,&quot;&quot;)</f><v></v></c><c r="LO59" s="38" t="str"><f aca="false">IF(AND(ISNUMBER(JS59),ISNUMBER(EE59)),JS59-EE59,&quot;&quot;)</f><v></v></c><c r="LP59" s="38" t="str"><f aca="false">IF(AND(ISNUMBER(JT59),ISNUMBER(EF59)),JT59-EF59,&quot;&quot;)</f><v></v></c><c r="LQ59" s="38" t="str"><f aca="false">IF(AND(ISNUMBER(JU59),ISNUMBER(EG59)),JU59-EG59,&quot;&quot;)</f><v></v></c><c r="LR59" s="38" t="str"><f aca="false">IF(AND(ISNUMBER(JV59),ISNUMBER(EH59)),JV59-EH59,&quot;&quot;)</f><v></v></c><c r="LS59" s="38" t="str"><f aca="false">IF(AND(ISNUMBER(JW59),ISNUMBER(EI59)),JW59-EI59,&quot;&quot;)</f><v></v></c><c r="LT59" s="38" t="str"><f aca="false">IF(AND(ISNUMBER(JX59),ISNUMBER(EJ59)),JX59-EJ59,&quot;&quot;)</f><v></v></c><c r="LU59" s="38" t="str"><f aca="false">IF(AND(ISNUMBER(JY59),ISNUMBER(EK59)),JY59-EK59,&quot;&quot;)</f><v></v></c><c r="LV59" s="38" t="str"><f aca="false">IF(AND(ISNUMBER(JZ59),ISNUMBER(EL59)),JZ59-EL59,&quot;&quot;)</f><v></v></c><c r="LW59" s="38" t="str"><f aca="false">IF(AND(ISNUMBER(KA59),ISNUMBER(EM59)),KA59-EM59,&quot;&quot;)</f><v></v></c><c r="LX59" s="38" t="str"><f aca="false">IF(AND(ISNUMBER(KB59),ISNUMBER(EN59)),KB59-EN59,&quot;&quot;)</f><v></v></c><c r="LY59" s="38" t="str"><f aca="false">IF(AND(ISNUMBER(KC59),ISNUMBER(EO59)),KC59-EO59,&quot;&quot;)</f><v></v></c><c r="LZ59" s="38" t="str"><f aca="false">IF(AND(ISNUMBER(KD59),ISNUMBER(EP59)),KD59-EP59,&quot;&quot;)</f><v></v></c><c r="MA59" s="38" t="str"><f aca="false">IF(AND(ISNUMBER(HT59),ISNUMBER(FX59)),HT59-FX59,&quot;&quot;)</f><v></v></c><c r="MB59" s="38" t="str"><f aca="false">IF(AND(ISNUMBER(HU59),ISNUMBER(FY59)),HU59-FY59,&quot;&quot;)</f><v></v></c><c r="MC59" s="38" t="str"><f aca="false">IF(AND(ISNUMBER(HY59),ISNUMBER(GC59)),HY59-GC59,&quot;&quot;)</f><v></v></c><c r="MD59" s="38" t="n"><f aca="false">HZ59-GD59</f><v>0</v></c></row><row collapsed="false" customFormat="false" customHeight="true" hidden="false" ht="26.25" outlineLevel="0" r="60"><c r="A60" s="35" t="n"><v>41185</v></c><c r="B60" s="36" t="s"><v>380</v></c><c r="C60" s="36" t="s"><v>446</v></c><c r="D60" s="37" t="s"><v>331</v></c><c r="E60" s="38" t="n"><v>67</v></c><c r="F60" s="39" t="n"><v>16661</v></c><c r="G60" s="38" t="s"><v>340</v></c><c r="H60" s="38" t="s"><v>333</v></c><c r="I60" s="38" t="n"><v>1828136</v></c><c r="J60" s="38" t="s"><v>364</v></c><c r="P60" s="42" t="n"><v>-0.5</v></c><c r="Q60" s="38" t="n"><v>-0.52</v></c><c r="R60" s="38" t="s"><v>334</v></c><c r="S60" s="44" t="n"><v>41113</v></c><c r="T60" s="45" t="n"><v>-0.25</v></c><c r="U60" s="45" t="n"><v>1.25</v></c><c r="V60" s="38" t="n"><v>166</v></c><c r="W60" s="38" t="n"><v>60</v></c><c r="X60" s="38" t="n"><v>22</v></c><c r="Y60" s="38" t="n"><v>684</v></c><c r="Z60" s="38" t="n"><v>23.02</v></c><c r="AC60" s="38" t="s"><v>374</v></c><c r="AD60" s="38" t="n"><v>42.92</v></c><c r="AE60" s="38" t="n"><v>66</v></c><c r="AF60" s="38" t="n"><v>44.1</v></c><c r="AG60" s="38" t="n"><v>156</v></c><c r="AH60" s="38" t="n"><v>1</v></c><c r="AI60" s="38" t="n"><f aca="false">IF(AND(ISNUMBER(SK),SK&gt;0),1,0)</f><v>1</v></c><c r="AJ60" s="34"/><c r="AK60" s="46" t="n"><v>41365</v></c><c r="AL60" s="47" t="n"><v>40</v></c><c r="AM60" s="45" t="n"><v>-3</v></c><c r="AN60" s="45" t="n"><v>1</v></c><c r="AO60" s="38" t="n"><v>112</v></c><c r="AP60" s="38" t="n"><v>25</v></c><c r="AQ60" s="38" t="n"><v>20</v></c><c r="AR60" s="38" t="n"><v>519</v></c><c r="AS60" s="38" t="n"><v>2395</v></c><c r="AT60" s="38" t="n"><v>23.12</v></c><c r="AU60" s="38" t="n"><v>3.34</v></c><c r="AV60" s="38" t="n"><v>44.23</v></c><c r="AW60" s="38" t="n"><v>52</v></c><c r="AX60" s="38" t="n"><v>45.18</v></c><c r="AY60" s="38" t="n"><v>142</v></c><c r="AZ60" s="38" t="n"><f aca="false">IF(ISNUMBER(AM60),AM60+0.5*AN60,&quot;&quot;)</f><v>-2.5</v></c><c r="BA60" s="38" t="n"><f aca="false">IF(ISNUMBER(AZ60),IF(ISNUMBER(Q60),AZ60-Q60,&quot;MISSING&quot;),&quot;&quot;)</f><v>-1.98</v></c><c r="BB60" s="38" t="n"><f aca="false">IF(AND(ISNUMBER(AR60),ISNUMBER(Y60)),AR60-Y60,IF(ISNUMBER(AR60),&quot;MISSING&quot;,&quot;&quot;))</f><v>-165</v></c><c r="BC60" s="39" t="n"><v>41562</v></c><c r="BE60" s="45" t="n"><v>-3.25</v></c><c r="BF60" s="45" t="n"><v>1</v></c><c r="BG60" s="38" t="n"><v>108</v></c><c r="BH60" s="38" t="n"><v>30</v></c><c r="BI60" s="38" t="n"><v>16</v></c><c r="BJ60" s="38" t="n"><v>514</v></c><c r="BK60" s="38" t="n"><v>2309</v></c><c r="BL60" s="38" t="n"><v>23.06</v></c><c r="BM60" s="38" t="n"><v>3.65</v></c><c r="BN60" s="38" t="n"><v>43.55</v></c><c r="BO60" s="38" t="n"><v>65</v></c><c r="BP60" s="38" t="n"><v>44.88</v></c><c r="BQ60" s="38" t="n"><v>155</v></c><c r="BR60" s="38" t="n"><f aca="false">IF(ISNUMBER(BE60),BE60+0.5*BF60,&quot;&quot;)</f><v>-2.75</v></c><c r="BS60" s="38" t="n"><f aca="false">IF(ISNUMBER(BR60),IF(ISNUMBER($Q60),BR60-$Q60,&quot;MISSING&quot;),&quot;&quot;)</f><v>-2.23</v></c><c r="BT60" s="38" t="n"><f aca="false">IF(AND(ISNUMBER(BJ60),ISNUMBER($Y60)),BJ60-$Y60,IF(ISNUMBER(BJ60),&quot;MISSING&quot;,&quot;&quot;))</f><v>-170</v></c><c r="BU60" s="38" t="n"><f aca="false">IF(AND(ISBLANK($AM60),ISBLANK($BE60)),0,1)</f><v>1</v></c><c r="BV60" s="38" t="n"><f aca="false">IF(AND(ISNUMBER($AM60),ISNUMBER($BE60)),1,0)</f><v>1</v></c><c r="BW60" s="38" t="n"><f aca="false">IF(BV60,SE_PREOP,&quot;&quot;)</f><v>0.375</v></c><c r="BX60" s="38" t="n"><f aca="false">IF(FU_6_AND_12,SE_6,&quot;&quot;)</f><v>-2.5</v></c><c r="BY60" s="38" t="n"><f aca="false">IF(FU_6_AND_12,SE_12,&quot;&quot;)</f><v>-2.75</v></c><c r="BZ60" s="49" t="n"><f aca="false">IF(AND(ISNUMBER(BC60),ISNUMBER(BE60)),BC60-A60,IF(ISNUMBER(AK60),AK60-A60,0))</f><v>377</v></c><c r="CA60" s="50" t="n"><f aca="false">IF(BZ60&gt;0,BZ60/30,&quot;&quot;)</f><v>12.5666666666667</v></c><c r="CB60" s="38" t="n"><f aca="false">IF(AND(ISNUMBER(AZ60),ISNUMBER(BR60)),(BR60-AZ60),&quot;&quot;)</f><v>-0.25</v></c><c r="CC60" s="38" t="n"><f aca="false">IF(AND(ISNUMBER(AX60), ISNUMBER(AD60)), AVERAGE(AX60,AV60)-AVERAGE(AD60,AF60),&quot;&quot;)</f><v>1.19499999999999</v></c><c r="CD60" s="38" t="n"><f aca="false">IF(AND(ISNUMBER(BN60), ISNUMBER(AD60)), AVERAGE(BN60,BP60)-AVERAGE(AD60,AF60),&quot;&quot;)</f><v>0.704999999999998</v></c><c r="CE60" s="38" t="n"><f aca="false">IF(ISNUMBER(CD60),CD60,IF(ISNUMBER(CC60),CC60,&quot;&quot;))</f><v>0.704999999999998</v></c><c r="CF60" s="38" t="n"><f aca="false">IF(AND(ISNUMBER(SPH_PREOP),ISNUMBER(SE_LAST_)),SPH_PREOP+CYL_PREOP/2,&quot;&quot;)</f><v>0.375</v></c><c r="CG60" s="38" t="n"><f aca="false">IF(ISNUMBER(SE_12),SE_12,IF(ISNUMBER(SE_6),SE_6,&quot;&quot;))</f><v>-2.75</v></c><c r="CH60" s="51" t="n"><f aca="false">IF(AND(ISNUMBER(SE_LAST_),ISNUMBER(REF_TARGET)),SE_LAST_-REF_TARGET,&quot;&quot;)</f><v>-2.23</v></c><c r="CI60" s="52" t="n"><f aca="false">IF(ISNUMBER(Y60),IF(ISNUMBER(BJ60),BJ60-Y60,IF(ISNUMBER(AR60),AR60-Y60,&quot;&quot;)),&quot;&quot;)</f><v>-170</v></c><c r="CJ60" s="38" t="n"><f aca="false">IF(ISNUMBER(Z60),IF(ISNUMBER(AT60),AT60-Z60,IF(ISNUMBER(BL60),BL60-Z60,&quot;&quot;)),&quot;&quot;)</f><v>0.100000000000001</v></c><c r="CK60" s="53" t="n"><f aca="false">IF(ISNUMBER(LAST_SE_ERROR),REF_TARGET,&quot;&quot;)</f><v>-0.52</v></c><c r="CL60" s="53" t="n"><f aca="false">IF(AND(OR(ISNUMBER(BH60),ISNUMBER(AP60)),ISNUMBER(W60)),-LOG(20/W60)--LOG(20/IF(ISNUMBER(BH60),BH60,AP60)),&quot;&quot;)</f><v>0.301029995663981</v></c><c r="CM60" s="54" t="n"><f aca="false">IF(ISNUMBER(BF60),BF60,IF(ISNUMBER(AN60),AN60,&quot;&quot;))</f><v>1</v></c><c r="CN60" s="54" t="n"><f aca="false">IF(AND(ISNUMBER(CM60),ISNUMBER(U60)),CM60-U60,&quot;&quot;)</f><v>-0.25</v></c><c r="CO60" s="55" t="n"><f aca="false">IF(ISNUMBER(BCVA_12),BCVA_12,IF(ISNUMBER(BCVA_6),BCVA_6,&quot;&quot;))</f><v>30</v></c><c r="CP60" s="55" t="n"><f aca="false">IF(ISNUMBER(CO60),PREOP_BCVA,&quot;&quot;)</f><v>60</v></c><c r="CQ60" s="56" t="n"><f aca="false">IF(AND(REF_TARGET&lt;=0,REF_TARGET&gt;-1),IF(ISNUMBER(UDVA_12),UDVA_12,IF(ISNUMBER(UDVA_6),UDVA_6,&quot;&quot;)),&quot;&quot;)</f><v>40</v></c><c r="CR60" s="53" t="str"><f aca="false">IF(ISNUMBER(PREOP_PENTACAM_RV),IF(ISNUMBER(SPH_6),IF(ISNUMBER($EQ60),0,1),&quot;&quot;),&quot;&quot;)</f><v></v></c><c r="CS60" s="53" t="str"><f aca="false">IF(ISNUMBER(PREOP_PENTACAM_RV),IF(ISNUMBER(SPH_12),IF(ISNUMBER($GM60),0,1),&quot;&quot;),&quot;&quot;)</f><v></v></c><c r="CT60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60" s="52" t="n"><v>7.5</v></c><c r="ER60" s="38" t="n"><v>7.7</v></c><c r="ES60" s="38" t="n"><v>57.9</v></c><c r="ET60" s="38" t="n"><v>1.1</v></c><c r="EU60" s="38" t="n"><v>0.73</v></c><c r="EV60" s="38" t="n"><v>0.73</v></c><c r="EW60" s="38" t="n"><v>-0.54</v></c><c r="EX60" s="38" t="n"><v>0.01</v></c><c r="EY60" s="38" t="n"><v>546</v></c><c r="EZ60" s="38" t="n"><v>545</v></c><c r="FA60" s="38" t="n"><v>726</v></c><c r="FB60" s="38" t="n"><v>635</v></c><c r="FC60" s="38" t="n"><v>721</v></c><c r="FD60" s="38" t="n"><v>639</v></c><c r="FE60" s="38" t="n"><v>525</v></c><c r="FF60" s="38" t="n"><v>1.09</v></c><c r="FG60" s="38" t="n"><v>-1.09</v></c><c r="FH60" s="38" t="n"><v>7.58</v></c><c r="FI60" s="38" t="n"><v>7.68</v></c><c r="FJ60" s="38" t="n"><v>7.85</v></c><c r="FK60" s="38" t="n"><v>8.09</v></c><c r="FL60" s="38" t="n"><v>8.3</v></c><c r="FM60" s="38" t="n"><v>0</v></c><c r="FN60" s="38" t="n"><v>0</v></c><c r="FO60" s="38" t="n"><v>1.1</v></c><c r="FP60" s="38" t="n"><v>6.22</v></c><c r="FQ60" s="38" t="n"><v>5.82</v></c><c r="FR60" s="38" t="n"><v>5.99</v></c><c r="FS60" s="38" t="n"><v>6.62</v></c><c r="FT60" s="38" t="n"><v>6.59</v></c><c r="FU60" s="38" t="n"><v>0</v></c><c r="FV60" s="38" t="n"><v>0</v></c><c r="FW60" s="58" t="n"><v>1.1</v></c><c r="II60" s="52" t="n"><f aca="false">IF(ISNUMBER(GM60),GM60,IF(ISNUMBER(EQ60),EQ60,&quot;&quot;))</f><v>7.5</v></c><c r="IJ60" s="38" t="n"><f aca="false">IF(ISNUMBER(GN60),GN60,IF(ISNUMBER(ER60),ER60,&quot;&quot;))</f><v>7.7</v></c><c r="IK60" s="38" t="n"><f aca="false">IF(ISNUMBER(GO60),GO60,IF(ISNUMBER(ES60),ES60,&quot;&quot;))</f><v>57.9</v></c><c r="IL60" s="38" t="n"><f aca="false">IF(ISNUMBER(GP60),GP60,IF(ISNUMBER(ET60),ET60,&quot;&quot;))</f><v>1.1</v></c><c r="IM60" s="38" t="n"><f aca="false">IF(ISNUMBER(GQ60),GQ60,IF(ISNUMBER(EU60),EU60,&quot;&quot;))</f><v>0.73</v></c><c r="IN60" s="38" t="n"><f aca="false">IF(ISNUMBER(GR60),GR60,IF(ISNUMBER(EV60),EV60,&quot;&quot;))</f><v>0.73</v></c><c r="IO60" s="38" t="n"><f aca="false">IF(ISNUMBER(GS60),GS60,IF(ISNUMBER(EW60),EW60,&quot;&quot;))</f><v>-0.54</v></c><c r="IP60" s="38" t="n"><f aca="false">IF(ISNUMBER(GT60),GT60,IF(ISNUMBER(EX60),EX60,&quot;&quot;))</f><v>0.01</v></c><c r="IQ60" s="38" t="n"><f aca="false">IF(ISNUMBER(GU60),GU60,IF(ISNUMBER(EY60),EY60,&quot;&quot;))</f><v>546</v></c><c r="IR60" s="38" t="n"><f aca="false">IF(ISNUMBER(GV60),GV60,IF(ISNUMBER(EZ60),EZ60,&quot;&quot;))</f><v>545</v></c><c r="IS60" s="38" t="n"><f aca="false">IF(ISNUMBER(GW60),GW60,IF(ISNUMBER(FA60),FA60,&quot;&quot;))</f><v>726</v></c><c r="IT60" s="38" t="n"><f aca="false">IF(ISNUMBER(GX60),GX60,IF(ISNUMBER(FB60),FB60,&quot;&quot;))</f><v>635</v></c><c r="IU60" s="38" t="n"><f aca="false">IF(ISNUMBER(GY60),GY60,IF(ISNUMBER(FC60),FC60,&quot;&quot;))</f><v>721</v></c><c r="IV60" s="38" t="n"><f aca="false">IF(ISNUMBER(GZ60),GZ60,IF(ISNUMBER(FD60),FD60,&quot;&quot;))</f><v>639</v></c><c r="IW60" s="38" t="n"><f aca="false">IF(ISNUMBER(HA60),HA60,IF(ISNUMBER(FE60),FE60,&quot;&quot;))</f><v>525</v></c><c r="IX60" s="38" t="n"><f aca="false">IF(ISNUMBER(HB60),HB60,IF(ISNUMBER(FF60),FF60,&quot;&quot;))</f><v>1.09</v></c><c r="IY60" s="38" t="n"><f aca="false">IF(ISNUMBER(HC60),HC60,IF(ISNUMBER(FG60),FG60,&quot;&quot;))</f><v>-1.09</v></c><c r="IZ60" s="38" t="n"><f aca="false">IF(ISNUMBER(HD60),HD60,IF(ISNUMBER(FH60),FH60,&quot;&quot;))</f><v>7.58</v></c><c r="JA60" s="38" t="n"><f aca="false">IF(ISNUMBER(HE60),HE60,IF(ISNUMBER(FI60),FI60,&quot;&quot;))</f><v>7.68</v></c><c r="JB60" s="38" t="n"><f aca="false">IF(ISNUMBER(HF60),HF60,IF(ISNUMBER(FJ60),FJ60,&quot;&quot;))</f><v>7.85</v></c><c r="JC60" s="38" t="n"><f aca="false">IF(ISNUMBER(HG60),HG60,IF(ISNUMBER(FK60),FK60,&quot;&quot;))</f><v>8.09</v></c><c r="JD60" s="38" t="n"><f aca="false">IF(ISNUMBER(HH60),HH60,IF(ISNUMBER(FL60),FL60,&quot;&quot;))</f><v>8.3</v></c><c r="JE60" s="38" t="n"><f aca="false">IF(ISNUMBER(HI60),HI60,IF(ISNUMBER(FM60),FM60,&quot;&quot;))</f><v>0</v></c><c r="JF60" s="38" t="n"><f aca="false">IF(ISNUMBER(HJ60),HJ60,IF(ISNUMBER(FN60),FN60,&quot;&quot;))</f><v>0</v></c><c r="JG60" s="38" t="n"><f aca="false">IF(ISNUMBER(HK60),HK60,IF(ISNUMBER(FO60),FO60,&quot;&quot;))</f><v>1.1</v></c><c r="JH60" s="38" t="n"><f aca="false">IF(ISNUMBER(HL60),HL60,IF(ISNUMBER(FP60),FP60,&quot;&quot;))</f><v>6.22</v></c><c r="JI60" s="38" t="n"><f aca="false">IF(ISNUMBER(HM60),HM60,IF(ISNUMBER(FQ60),FQ60,&quot;&quot;))</f><v>5.82</v></c><c r="JJ60" s="38" t="n"><f aca="false">IF(ISNUMBER(HN60),HN60,IF(ISNUMBER(FR60),FR60,&quot;&quot;))</f><v>5.99</v></c><c r="JK60" s="38" t="n"><f aca="false">IF(ISNUMBER(HO60),HO60,IF(ISNUMBER(FS60),FS60,&quot;&quot;))</f><v>6.62</v></c><c r="JL60" s="38" t="n"><f aca="false">IF(ISNUMBER(HP60),HP60,IF(ISNUMBER(FT60),FT60,&quot;&quot;))</f><v>6.59</v></c><c r="JM60" s="38" t="n"><f aca="false">IF(ISNUMBER(HQ60),HQ60,IF(ISNUMBER(FU60),FU60,&quot;&quot;))</f><v>0</v></c><c r="JN60" s="51" t="n"><f aca="false">IF(ISNUMBER(HR60),HR60,IF(ISNUMBER(FV60),FV60,&quot;&quot;))</f><v>0</v></c><c r="JO60" s="59" t="n"><f aca="false">IF(ISNUMBER(HS60),HS60,IF(ISNUMBER(FW60),FW60,&quot;&quot;))</f><v>1.1</v></c><c r="JP60" s="59" t="str"><f aca="false">IF(ISNUMBER(HT60),HT60,IF(ISNUMBER(FX60),FX60,&quot;&quot;))</f><v></v></c><c r="JQ60" s="59" t="str"><f aca="false">IF(ISNUMBER(HU60),HU60,IF(ISNUMBER(FY60),FY60,&quot;&quot;))</f><v></v></c><c r="JR60" s="59" t="str"><f aca="false">IF(ISNUMBER(HV60),HV60,IF(ISNUMBER(FZ60),FZ60,&quot;&quot;))</f><v></v></c><c r="JS60" s="59" t="str"><f aca="false">IF(ISNUMBER(HW60),HW60,IF(ISNUMBER(GA60),GA60,&quot;&quot;))</f><v></v></c><c r="JT60" s="59" t="str"><f aca="false">IF(ISNUMBER(HX60),HX60,IF(ISNUMBER(GB60),GB60,&quot;&quot;))</f><v></v></c><c r="JU60" s="59" t="str"><f aca="false">IF(ISNUMBER(HY60),HY60,IF(ISNUMBER(GC60),GC60,&quot;&quot;))</f><v></v></c><c r="JV60" s="59" t="str"><f aca="false">IF(ISNUMBER(HZ60),HZ60,IF(ISNUMBER(GD60),GD60,&quot;&quot;))</f><v></v></c><c r="JW60" s="59" t="str"><f aca="false">IF(ISNUMBER(IA60),IA60,IF(ISNUMBER(GE60),GE60,&quot;&quot;))</f><v></v></c><c r="JX60" s="59" t="str"><f aca="false">IF(ISNUMBER(IB60),IB60,IF(ISNUMBER(GF60),GF60,&quot;&quot;))</f><v></v></c><c r="JY60" s="59" t="str"><f aca="false">IF(ISNUMBER(IC60),IC60,IF(ISNUMBER(GG60),GG60,&quot;&quot;))</f><v></v></c><c r="JZ60" s="59" t="str"><f aca="false">IF(ISNUMBER(ID60),ID60,IF(ISNUMBER(GH60),GH60,&quot;&quot;))</f><v></v></c><c r="KA60" s="59" t="str"><f aca="false">IF(ISNUMBER(IE60),IE60,IF(ISNUMBER(GI60),GI60,&quot;&quot;))</f><v></v></c><c r="KB60" s="59" t="str"><f aca="false">IF(ISNUMBER(IF60),IF60,IF(ISNUMBER(GJ60),GJ60,&quot;&quot;))</f><v></v></c><c r="KC60" s="59" t="str"><f aca="false">IF(ISNUMBER(IG60),IG60,IF(ISNUMBER(GK60),GK60,&quot;&quot;))</f><v></v></c><c r="KD60" s="61" t="str"><f aca="false">IF(ISNUMBER(IH60),IH60,IF(ISNUMBER(GL60),GL60,&quot;&quot;))</f><v></v></c><c r="KE60" s="52" t="str"><f aca="false">IF(AND(ISNUMBER(II60),ISNUMBER(CU60)),II60-CU60,&quot;&quot;)</f><v></v></c><c r="KF60" s="38" t="str"><f aca="false">IF(AND(ISNUMBER(IJ60),ISNUMBER(CV60)),IJ60-CV60,&quot;&quot;)</f><v></v></c><c r="KG60" s="38" t="str"><f aca="false">IF(AND(ISNUMBER(IK60),ISNUMBER(CW60)),IK60-CW60,&quot;&quot;)</f><v></v></c><c r="KH60" s="38" t="str"><f aca="false">IF(AND(ISNUMBER(IL60),ISNUMBER(CX60)),IL60-CX60,&quot;&quot;)</f><v></v></c><c r="KI60" s="38" t="str"><f aca="false">IF(AND(ISNUMBER(IM60),ISNUMBER(CY60)),IM60-CY60,&quot;&quot;)</f><v></v></c><c r="KJ60" s="38" t="str"><f aca="false">IF(AND(ISNUMBER(IN60),ISNUMBER(CZ60)),IN60-CZ60,&quot;&quot;)</f><v></v></c><c r="KK60" s="38" t="str"><f aca="false">IF(AND(ISNUMBER(IO60),ISNUMBER(DA60)),IO60-DA60,&quot;&quot;)</f><v></v></c><c r="KL60" s="38" t="str"><f aca="false">IF(AND(ISNUMBER(IP60),ISNUMBER(DB60)),IP60-DB60,&quot;&quot;)</f><v></v></c><c r="KM60" s="38" t="str"><f aca="false">IF(AND(ISNUMBER(IQ60),ISNUMBER(DC60)),IQ60-DC60,&quot;&quot;)</f><v></v></c><c r="KN60" s="38" t="str"><f aca="false">IF(AND(ISNUMBER(IR60),ISNUMBER(DD60)),IR60-DD60,&quot;&quot;)</f><v></v></c><c r="KO60" s="38" t="str"><f aca="false">IF(AND(ISNUMBER(IS60),ISNUMBER(DE60)),IS60-DE60,&quot;&quot;)</f><v></v></c><c r="KP60" s="38" t="str"><f aca="false">IF(AND(ISNUMBER(IT60),ISNUMBER(DF60)),IT60-DF60,&quot;&quot;)</f><v></v></c><c r="KQ60" s="38" t="str"><f aca="false">IF(AND(ISNUMBER(IU60),ISNUMBER(DG60)),IU60-DG60,&quot;&quot;)</f><v></v></c><c r="KR60" s="38" t="str"><f aca="false">IF(AND(ISNUMBER(IV60),ISNUMBER(DH60)),IV60-DH60,&quot;&quot;)</f><v></v></c><c r="KS60" s="38" t="str"><f aca="false">IF(AND(ISNUMBER(IW60),ISNUMBER(DI60)),IW60-DI60,&quot;&quot;)</f><v></v></c><c r="KT60" s="38" t="str"><f aca="false">IF(AND(ISNUMBER(IX60),ISNUMBER(DJ60)),IX60-DJ60,&quot;&quot;)</f><v></v></c><c r="KU60" s="38" t="str"><f aca="false">IF(AND(ISNUMBER(IY60),ISNUMBER(DK60)),IY60-DK60,&quot;&quot;)</f><v></v></c><c r="KV60" s="38" t="str"><f aca="false">IF(AND(ISNUMBER(IZ60),ISNUMBER(DL60)),IZ60-DL60,&quot;&quot;)</f><v></v></c><c r="KW60" s="38" t="str"><f aca="false">IF(AND(ISNUMBER(JA60),ISNUMBER(DM60)),JA60-DM60,&quot;&quot;)</f><v></v></c><c r="KX60" s="38" t="str"><f aca="false">IF(AND(ISNUMBER(JB60),ISNUMBER(DN60)),JB60-DN60,&quot;&quot;)</f><v></v></c><c r="KY60" s="38" t="str"><f aca="false">IF(AND(ISNUMBER(JC60),ISNUMBER(DO60)),JC60-DO60,&quot;&quot;)</f><v></v></c><c r="KZ60" s="38" t="str"><f aca="false">IF(AND(ISNUMBER(JD60),ISNUMBER(DP60)),JD60-DP60,&quot;&quot;)</f><v></v></c><c r="LA60" s="38" t="str"><f aca="false">IF(AND(ISNUMBER(JE60),ISNUMBER(DQ60)),JE60-DQ60,&quot;&quot;)</f><v></v></c><c r="LB60" s="38" t="str"><f aca="false">IF(AND(ISNUMBER(JF60),ISNUMBER(DR60)),JF60-DR60,&quot;&quot;)</f><v></v></c><c r="LC60" s="38" t="str"><f aca="false">IF(AND(ISNUMBER(JG60),ISNUMBER(DS60)),JG60-DS60,&quot;&quot;)</f><v></v></c><c r="LD60" s="38" t="str"><f aca="false">IF(AND(ISNUMBER(JH60),ISNUMBER(DT60)),JH60-DT60,&quot;&quot;)</f><v></v></c><c r="LE60" s="38" t="str"><f aca="false">IF(AND(ISNUMBER(JI60),ISNUMBER(DU60)),JI60-DU60,&quot;&quot;)</f><v></v></c><c r="LF60" s="38" t="str"><f aca="false">IF(AND(ISNUMBER(JJ60),ISNUMBER(DV60)),JJ60-DV60,&quot;&quot;)</f><v></v></c><c r="LG60" s="38" t="str"><f aca="false">IF(AND(ISNUMBER(JK60),ISNUMBER(DW60)),JK60-DW60,&quot;&quot;)</f><v></v></c><c r="LH60" s="38" t="str"><f aca="false">IF(AND(ISNUMBER(JL60),ISNUMBER(DX60)),JL60-DX60,&quot;&quot;)</f><v></v></c><c r="LI60" s="38" t="str"><f aca="false">IF(AND(ISNUMBER(JM60),ISNUMBER(DY60)),JM60-DY60,&quot;&quot;)</f><v></v></c><c r="LJ60" s="38" t="str"><f aca="false">IF(AND(ISNUMBER(JN60),ISNUMBER(DZ60)),JN60-DZ60,&quot;&quot;)</f><v></v></c><c r="LK60" s="38" t="str"><f aca="false">IF(AND(ISNUMBER(JO60),ISNUMBER(EA60)),JO60-EA60,&quot;&quot;)</f><v></v></c><c r="LL60" s="38" t="str"><f aca="false">IF(AND(ISNUMBER(JP60),ISNUMBER(EB60)),JP60-EB60,&quot;&quot;)</f><v></v></c><c r="LM60" s="38" t="str"><f aca="false">IF(AND(ISNUMBER(JQ60),ISNUMBER(EC60)),JQ60-EC60,&quot;&quot;)</f><v></v></c><c r="LN60" s="38" t="str"><f aca="false">IF(AND(ISNUMBER(JR60),ISNUMBER(ED60)),JR60-ED60,&quot;&quot;)</f><v></v></c><c r="LO60" s="38" t="str"><f aca="false">IF(AND(ISNUMBER(JS60),ISNUMBER(EE60)),JS60-EE60,&quot;&quot;)</f><v></v></c><c r="LP60" s="38" t="str"><f aca="false">IF(AND(ISNUMBER(JT60),ISNUMBER(EF60)),JT60-EF60,&quot;&quot;)</f><v></v></c><c r="LQ60" s="38" t="str"><f aca="false">IF(AND(ISNUMBER(JU60),ISNUMBER(EG60)),JU60-EG60,&quot;&quot;)</f><v></v></c><c r="LR60" s="38" t="str"><f aca="false">IF(AND(ISNUMBER(JV60),ISNUMBER(EH60)),JV60-EH60,&quot;&quot;)</f><v></v></c><c r="LS60" s="38" t="str"><f aca="false">IF(AND(ISNUMBER(JW60),ISNUMBER(EI60)),JW60-EI60,&quot;&quot;)</f><v></v></c><c r="LT60" s="38" t="str"><f aca="false">IF(AND(ISNUMBER(JX60),ISNUMBER(EJ60)),JX60-EJ60,&quot;&quot;)</f><v></v></c><c r="LU60" s="38" t="str"><f aca="false">IF(AND(ISNUMBER(JY60),ISNUMBER(EK60)),JY60-EK60,&quot;&quot;)</f><v></v></c><c r="LV60" s="38" t="str"><f aca="false">IF(AND(ISNUMBER(JZ60),ISNUMBER(EL60)),JZ60-EL60,&quot;&quot;)</f><v></v></c><c r="LW60" s="38" t="str"><f aca="false">IF(AND(ISNUMBER(KA60),ISNUMBER(EM60)),KA60-EM60,&quot;&quot;)</f><v></v></c><c r="LX60" s="38" t="str"><f aca="false">IF(AND(ISNUMBER(KB60),ISNUMBER(EN60)),KB60-EN60,&quot;&quot;)</f><v></v></c><c r="LY60" s="38" t="str"><f aca="false">IF(AND(ISNUMBER(KC60),ISNUMBER(EO60)),KC60-EO60,&quot;&quot;)</f><v></v></c><c r="LZ60" s="38" t="str"><f aca="false">IF(AND(ISNUMBER(KD60),ISNUMBER(EP60)),KD60-EP60,&quot;&quot;)</f><v></v></c><c r="MA60" s="38" t="str"><f aca="false">IF(AND(ISNUMBER(HT60),ISNUMBER(FX60)),HT60-FX60,&quot;&quot;)</f><v></v></c><c r="MB60" s="38" t="str"><f aca="false">IF(AND(ISNUMBER(HU60),ISNUMBER(FY60)),HU60-FY60,&quot;&quot;)</f><v></v></c><c r="MC60" s="38" t="str"><f aca="false">IF(AND(ISNUMBER(HY60),ISNUMBER(GC60)),HY60-GC60,&quot;&quot;)</f><v></v></c><c r="MD60" s="38" t="n"><f aca="false">HZ60-GD60</f><v>0</v></c></row><row collapsed="false" customFormat="false" customHeight="true" hidden="false" ht="26.25" outlineLevel="0" r="61"><c r="A61" s="35" t="n"><v>41213</v></c><c r="B61" s="36" t="s"><v>447</v></c><c r="C61" s="36" t="s"><v>448</v></c><c r="D61" s="37" t="s"><v>339</v></c><c r="E61" s="38" t="n"><v>65</v></c><c r="F61" s="39" t="n"><v>17133</v></c><c r="G61" s="38" t="s"><v>340</v></c><c r="H61" s="38" t="s"><v>333</v></c><c r="I61" s="38" t="n"><v>1827528</v></c><c r="J61" s="38" t="s"><v>364</v></c><c r="K61" s="89"/><c r="L61" s="91"/><c r="M61" s="91"/><c r="N61" s="89"/><c r="O61" s="91"/><c r="P61" s="38" t="n"><v>-0.5</v></c><c r="Q61" s="38" t="n"><v>-0.53</v></c><c r="R61" s="66" t="s"><v>334</v></c><c r="S61" s="44" t="n"><v>41038</v></c><c r="T61" s="45" t="n"><v>1</v></c><c r="U61" s="45" t="n"><v>2</v></c><c r="V61" s="38" t="n"><v>166</v></c><c r="W61" s="38" t="n"><v>100</v></c><c r="X61" s="38" t="n"><v>10</v></c><c r="Y61" s="38" t="n"><v>516</v></c><c r="Z61" s="38" t="n"><v>22.7</v></c><c r="AC61" s="38" t="n"><v>2.59</v></c><c r="AD61" s="38" t="n"><v>41.82</v></c><c r="AE61" s="38" t="n"><v>164</v></c><c r="AF61" s="38" t="n"><v>43.27</v></c><c r="AG61" s="38" t="n"><v>74</v></c><c r="AH61" s="38" t="n"><v>2</v></c><c r="AI61" s="38" t="n"><f aca="false">IF(AND(ISNUMBER(SK),SK&gt;0),1,0)</f><v>1</v></c><c r="AJ61" s="34"/><c r="AK61" s="46" t="n"><v>41409</v></c><c r="AL61" s="47" t="n"><v>200</v></c><c r="AM61" s="45" t="n"><v>-3.75</v></c><c r="AN61" s="45" t="n"><v>3.25</v></c><c r="AO61" s="38" t="n"><v>75</v></c><c r="AP61" s="38" t="n"><v>50</v></c><c r="AQ61" s="38" t="n"><v>10</v></c><c r="AR61" s="38" t="n"><v>469</v></c><c r="AS61" s="38" t="n"><v>1304</v></c><c r="AZ61" s="38" t="n"><f aca="false">IF(ISNUMBER(AM61),AM61+0.5*AN61,&quot;&quot;)</f><v>-2.125</v></c><c r="BA61" s="38" t="n"><f aca="false">IF(ISNUMBER(AZ61),IF(ISNUMBER(Q61),AZ61-Q61,&quot;MISSING&quot;),&quot;&quot;)</f><v>-1.595</v></c><c r="BB61" s="38" t="n"><f aca="false">IF(AND(ISNUMBER(AR61),ISNUMBER(Y61)),AR61-Y61,IF(ISNUMBER(AR61),&quot;MISSING&quot;,&quot;&quot;))</f><v>-47</v></c><c r="BC61" s="39" t="n"><v>41563</v></c><c r="BD61" s="62" t="n"><v>100</v></c><c r="BI61" s="38" t="n"><v>11</v></c><c r="BJ61" s="38" t="n"><v>474</v></c><c r="BK61" s="38" t="n"><v>1256</v></c><c r="BL61" s="38" t="n"><v>22.77</v></c><c r="BM61" s="38" t="n"><v>4.31</v></c><c r="BN61" s="38" t="n"><v>41.62</v></c><c r="BO61" s="38" t="n"><v>159</v></c><c r="BP61" s="38" t="n"><v>44.82</v></c><c r="BQ61" s="38" t="n"><v>69</v></c><c r="BR61" s="38" t="str"><f aca="false">IF(ISNUMBER(BE61),BE61+0.5*BF61,&quot;&quot;)</f><v></v></c><c r="BS61" s="38" t="str"><f aca="false">IF(ISNUMBER(BR61),IF(ISNUMBER($Q61),BR61-$Q61,&quot;MISSING&quot;),&quot;&quot;)</f><v></v></c><c r="BT61" s="38" t="n"><f aca="false">IF(AND(ISNUMBER(BJ61),ISNUMBER($Y61)),BJ61-$Y61,IF(ISNUMBER(BJ61),&quot;MISSING&quot;,&quot;&quot;))</f><v>-42</v></c><c r="BU61" s="38" t="n"><f aca="false">IF(AND(ISBLANK($AM61),ISBLANK($BE61)),0,1)</f><v>1</v></c><c r="BV61" s="38" t="n"><f aca="false">IF(AND(ISNUMBER($AM61),ISNUMBER($BE61)),1,0)</f><v>0</v></c><c r="BW61" s="38" t="str"><f aca="false">IF(BV61,SE_PREOP,&quot;&quot;)</f><v></v></c><c r="BX61" s="38" t="str"><f aca="false">IF(FU_6_AND_12,SE_6,&quot;&quot;)</f><v></v></c><c r="BY61" s="38" t="str"><f aca="false">IF(FU_6_AND_12,SE_12,&quot;&quot;)</f><v></v></c><c r="BZ61" s="49" t="n"><f aca="false">IF(AND(ISNUMBER(BC61),ISNUMBER(BE61)),BC61-A61,IF(ISNUMBER(AK61),AK61-A61,0))</f><v>196</v></c><c r="CA61" s="50" t="n"><f aca="false">IF(BZ61&gt;0,BZ61/30,&quot;&quot;)</f><v>6.53333333333333</v></c><c r="CB61" s="38" t="str"><f aca="false">IF(AND(ISNUMBER(AZ61),ISNUMBER(BR61)),(BR61-AZ61),&quot;&quot;)</f><v></v></c><c r="CC61" s="38" t="str"><f aca="false">IF(AND(ISNUMBER(AX61), ISNUMBER(AD61)), AVERAGE(AX61,AV61)-AVERAGE(AD61,AF61),&quot;&quot;)</f><v></v></c><c r="CD61" s="38" t="n"><f aca="false">IF(AND(ISNUMBER(BN61), ISNUMBER(AD61)), AVERAGE(BN61,BP61)-AVERAGE(AD61,AF61),&quot;&quot;)</f><v>0.674999999999997</v></c><c r="CE61" s="38" t="n"><f aca="false">IF(ISNUMBER(CD61),CD61,IF(ISNUMBER(CC61),CC61,&quot;&quot;))</f><v>0.674999999999997</v></c><c r="CF61" s="38" t="n"><f aca="false">IF(AND(ISNUMBER(SPH_PREOP),ISNUMBER(SE_LAST_)),SPH_PREOP+CYL_PREOP/2,&quot;&quot;)</f><v>2</v></c><c r="CG61" s="38" t="n"><f aca="false">IF(ISNUMBER(SE_12),SE_12,IF(ISNUMBER(SE_6),SE_6,&quot;&quot;))</f><v>-2.125</v></c><c r="CH61" s="51" t="n"><f aca="false">IF(AND(ISNUMBER(SE_LAST_),ISNUMBER(REF_TARGET)),SE_LAST_-REF_TARGET,&quot;&quot;)</f><v>-1.595</v></c><c r="CI61" s="52" t="n"><f aca="false">IF(ISNUMBER(Y61),IF(ISNUMBER(BJ61),BJ61-Y61,IF(ISNUMBER(AR61),AR61-Y61,&quot;&quot;)),&quot;&quot;)</f><v>-42</v></c><c r="CJ61" s="38" t="n"><f aca="false">IF(ISNUMBER(Z61),IF(ISNUMBER(AT61),AT61-Z61,IF(ISNUMBER(BL61),BL61-Z61,&quot;&quot;)),&quot;&quot;)</f><v>0.0700000000000003</v></c><c r="CK61" s="53" t="n"><f aca="false">IF(ISNUMBER(LAST_SE_ERROR),REF_TARGET,&quot;&quot;)</f><v>-0.53</v></c><c r="CL61" s="53" t="n"><f aca="false">IF(AND(OR(ISNUMBER(BH61),ISNUMBER(AP61)),ISNUMBER(W61)),-LOG(20/W61)--LOG(20/IF(ISNUMBER(BH61),BH61,AP61)),&quot;&quot;)</f><v>0.301029995663981</v></c><c r="CM61" s="54" t="n"><f aca="false">IF(ISNUMBER(BF61),BF61,IF(ISNUMBER(AN61),AN61,&quot;&quot;))</f><v>3.25</v></c><c r="CN61" s="54" t="n"><f aca="false">IF(AND(ISNUMBER(CM61),ISNUMBER(U61)),CM61-U61,&quot;&quot;)</f><v>1.25</v></c><c r="CO61" s="55" t="n"><f aca="false">IF(ISNUMBER(BCVA_12),BCVA_12,IF(ISNUMBER(BCVA_6),BCVA_6,&quot;&quot;))</f><v>50</v></c><c r="CP61" s="55" t="n"><f aca="false">IF(ISNUMBER(CO61),PREOP_BCVA,&quot;&quot;)</f><v>100</v></c><c r="CQ61" s="56" t="n"><f aca="false">IF(AND(REF_TARGET&lt;=0,REF_TARGET&gt;-1),IF(ISNUMBER(UDVA_12),UDVA_12,IF(ISNUMBER(UDVA_6),UDVA_6,&quot;&quot;)),&quot;&quot;)</f><v>100</v></c><c r="CR61" s="53" t="str"><f aca="false">IF(ISNUMBER(PREOP_PENTACAM_RV),IF(ISNUMBER(SPH_6),IF(ISNUMBER($EQ61),0,1),&quot;&quot;),&quot;&quot;)</f><v></v></c><c r="CS61" s="53" t="str"><f aca="false">IF(ISNUMBER(PREOP_PENTACAM_RV),IF(ISNUMBER(SPH_12),IF(ISNUMBER($GM61),0,1),&quot;&quot;),&quot;&quot;)</f><v></v></c><c r="CT61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61" s="52" t="str"><f aca="false">IF(ISNUMBER(GM61),GM61,IF(ISNUMBER(EQ61),EQ61,&quot;&quot;))</f><v></v></c><c r="IJ61" s="38" t="str"><f aca="false">IF(ISNUMBER(GN61),GN61,IF(ISNUMBER(ER61),ER61,&quot;&quot;))</f><v></v></c><c r="IK61" s="38" t="str"><f aca="false">IF(ISNUMBER(GO61),GO61,IF(ISNUMBER(ES61),ES61,&quot;&quot;))</f><v></v></c><c r="IL61" s="38" t="str"><f aca="false">IF(ISNUMBER(GP61),GP61,IF(ISNUMBER(ET61),ET61,&quot;&quot;))</f><v></v></c><c r="IM61" s="38" t="str"><f aca="false">IF(ISNUMBER(GQ61),GQ61,IF(ISNUMBER(EU61),EU61,&quot;&quot;))</f><v></v></c><c r="IN61" s="38" t="str"><f aca="false">IF(ISNUMBER(GR61),GR61,IF(ISNUMBER(EV61),EV61,&quot;&quot;))</f><v></v></c><c r="IO61" s="38" t="str"><f aca="false">IF(ISNUMBER(GS61),GS61,IF(ISNUMBER(EW61),EW61,&quot;&quot;))</f><v></v></c><c r="IP61" s="38" t="str"><f aca="false">IF(ISNUMBER(GT61),GT61,IF(ISNUMBER(EX61),EX61,&quot;&quot;))</f><v></v></c><c r="IQ61" s="38" t="str"><f aca="false">IF(ISNUMBER(GU61),GU61,IF(ISNUMBER(EY61),EY61,&quot;&quot;))</f><v></v></c><c r="IR61" s="38" t="str"><f aca="false">IF(ISNUMBER(GV61),GV61,IF(ISNUMBER(EZ61),EZ61,&quot;&quot;))</f><v></v></c><c r="IS61" s="38" t="str"><f aca="false">IF(ISNUMBER(GW61),GW61,IF(ISNUMBER(FA61),FA61,&quot;&quot;))</f><v></v></c><c r="IT61" s="38" t="str"><f aca="false">IF(ISNUMBER(GX61),GX61,IF(ISNUMBER(FB61),FB61,&quot;&quot;))</f><v></v></c><c r="IU61" s="38" t="str"><f aca="false">IF(ISNUMBER(GY61),GY61,IF(ISNUMBER(FC61),FC61,&quot;&quot;))</f><v></v></c><c r="IV61" s="38" t="str"><f aca="false">IF(ISNUMBER(GZ61),GZ61,IF(ISNUMBER(FD61),FD61,&quot;&quot;))</f><v></v></c><c r="IW61" s="38" t="str"><f aca="false">IF(ISNUMBER(HA61),HA61,IF(ISNUMBER(FE61),FE61,&quot;&quot;))</f><v></v></c><c r="IX61" s="38" t="str"><f aca="false">IF(ISNUMBER(HB61),HB61,IF(ISNUMBER(FF61),FF61,&quot;&quot;))</f><v></v></c><c r="IY61" s="38" t="str"><f aca="false">IF(ISNUMBER(HC61),HC61,IF(ISNUMBER(FG61),FG61,&quot;&quot;))</f><v></v></c><c r="IZ61" s="38" t="str"><f aca="false">IF(ISNUMBER(HD61),HD61,IF(ISNUMBER(FH61),FH61,&quot;&quot;))</f><v></v></c><c r="JA61" s="38" t="str"><f aca="false">IF(ISNUMBER(HE61),HE61,IF(ISNUMBER(FI61),FI61,&quot;&quot;))</f><v></v></c><c r="JB61" s="38" t="str"><f aca="false">IF(ISNUMBER(HF61),HF61,IF(ISNUMBER(FJ61),FJ61,&quot;&quot;))</f><v></v></c><c r="JC61" s="38" t="str"><f aca="false">IF(ISNUMBER(HG61),HG61,IF(ISNUMBER(FK61),FK61,&quot;&quot;))</f><v></v></c><c r="JD61" s="38" t="str"><f aca="false">IF(ISNUMBER(HH61),HH61,IF(ISNUMBER(FL61),FL61,&quot;&quot;))</f><v></v></c><c r="JE61" s="38" t="str"><f aca="false">IF(ISNUMBER(HI61),HI61,IF(ISNUMBER(FM61),FM61,&quot;&quot;))</f><v></v></c><c r="JF61" s="38" t="str"><f aca="false">IF(ISNUMBER(HJ61),HJ61,IF(ISNUMBER(FN61),FN61,&quot;&quot;))</f><v></v></c><c r="JG61" s="38" t="str"><f aca="false">IF(ISNUMBER(HK61),HK61,IF(ISNUMBER(FO61),FO61,&quot;&quot;))</f><v></v></c><c r="JH61" s="38" t="str"><f aca="false">IF(ISNUMBER(HL61),HL61,IF(ISNUMBER(FP61),FP61,&quot;&quot;))</f><v></v></c><c r="JI61" s="38" t="str"><f aca="false">IF(ISNUMBER(HM61),HM61,IF(ISNUMBER(FQ61),FQ61,&quot;&quot;))</f><v></v></c><c r="JJ61" s="38" t="str"><f aca="false">IF(ISNUMBER(HN61),HN61,IF(ISNUMBER(FR61),FR61,&quot;&quot;))</f><v></v></c><c r="JK61" s="38" t="str"><f aca="false">IF(ISNUMBER(HO61),HO61,IF(ISNUMBER(FS61),FS61,&quot;&quot;))</f><v></v></c><c r="JL61" s="38" t="str"><f aca="false">IF(ISNUMBER(HP61),HP61,IF(ISNUMBER(FT61),FT61,&quot;&quot;))</f><v></v></c><c r="JM61" s="38" t="str"><f aca="false">IF(ISNUMBER(HQ61),HQ61,IF(ISNUMBER(FU61),FU61,&quot;&quot;))</f><v></v></c><c r="JN61" s="51" t="str"><f aca="false">IF(ISNUMBER(HR61),HR61,IF(ISNUMBER(FV61),FV61,&quot;&quot;))</f><v></v></c><c r="JO61" s="59" t="str"><f aca="false">IF(ISNUMBER(HS61),HS61,IF(ISNUMBER(FW61),FW61,&quot;&quot;))</f><v></v></c><c r="JP61" s="59" t="str"><f aca="false">IF(ISNUMBER(HT61),HT61,IF(ISNUMBER(FX61),FX61,&quot;&quot;))</f><v></v></c><c r="JQ61" s="59" t="str"><f aca="false">IF(ISNUMBER(HU61),HU61,IF(ISNUMBER(FY61),FY61,&quot;&quot;))</f><v></v></c><c r="JR61" s="59" t="str"><f aca="false">IF(ISNUMBER(HV61),HV61,IF(ISNUMBER(FZ61),FZ61,&quot;&quot;))</f><v></v></c><c r="JS61" s="59" t="str"><f aca="false">IF(ISNUMBER(HW61),HW61,IF(ISNUMBER(GA61),GA61,&quot;&quot;))</f><v></v></c><c r="JT61" s="59" t="str"><f aca="false">IF(ISNUMBER(HX61),HX61,IF(ISNUMBER(GB61),GB61,&quot;&quot;))</f><v></v></c><c r="JU61" s="59" t="str"><f aca="false">IF(ISNUMBER(HY61),HY61,IF(ISNUMBER(GC61),GC61,&quot;&quot;))</f><v></v></c><c r="JV61" s="59" t="str"><f aca="false">IF(ISNUMBER(HZ61),HZ61,IF(ISNUMBER(GD61),GD61,&quot;&quot;))</f><v></v></c><c r="JW61" s="59" t="str"><f aca="false">IF(ISNUMBER(IA61),IA61,IF(ISNUMBER(GE61),GE61,&quot;&quot;))</f><v></v></c><c r="JX61" s="59" t="str"><f aca="false">IF(ISNUMBER(IB61),IB61,IF(ISNUMBER(GF61),GF61,&quot;&quot;))</f><v></v></c><c r="JY61" s="59" t="str"><f aca="false">IF(ISNUMBER(IC61),IC61,IF(ISNUMBER(GG61),GG61,&quot;&quot;))</f><v></v></c><c r="JZ61" s="59" t="str"><f aca="false">IF(ISNUMBER(ID61),ID61,IF(ISNUMBER(GH61),GH61,&quot;&quot;))</f><v></v></c><c r="KA61" s="59" t="str"><f aca="false">IF(ISNUMBER(IE61),IE61,IF(ISNUMBER(GI61),GI61,&quot;&quot;))</f><v></v></c><c r="KB61" s="59" t="str"><f aca="false">IF(ISNUMBER(IF61),IF61,IF(ISNUMBER(GJ61),GJ61,&quot;&quot;))</f><v></v></c><c r="KC61" s="59" t="str"><f aca="false">IF(ISNUMBER(IG61),IG61,IF(ISNUMBER(GK61),GK61,&quot;&quot;))</f><v></v></c><c r="KD61" s="61" t="str"><f aca="false">IF(ISNUMBER(IH61),IH61,IF(ISNUMBER(GL61),GL61,&quot;&quot;))</f><v></v></c><c r="KE61" s="52" t="str"><f aca="false">IF(AND(ISNUMBER(II61),ISNUMBER(CU61)),II61-CU61,&quot;&quot;)</f><v></v></c><c r="KF61" s="38" t="str"><f aca="false">IF(AND(ISNUMBER(IJ61),ISNUMBER(CV61)),IJ61-CV61,&quot;&quot;)</f><v></v></c><c r="KG61" s="38" t="str"><f aca="false">IF(AND(ISNUMBER(IK61),ISNUMBER(CW61)),IK61-CW61,&quot;&quot;)</f><v></v></c><c r="KH61" s="38" t="str"><f aca="false">IF(AND(ISNUMBER(IL61),ISNUMBER(CX61)),IL61-CX61,&quot;&quot;)</f><v></v></c><c r="KI61" s="38" t="str"><f aca="false">IF(AND(ISNUMBER(IM61),ISNUMBER(CY61)),IM61-CY61,&quot;&quot;)</f><v></v></c><c r="KJ61" s="38" t="str"><f aca="false">IF(AND(ISNUMBER(IN61),ISNUMBER(CZ61)),IN61-CZ61,&quot;&quot;)</f><v></v></c><c r="KK61" s="38" t="str"><f aca="false">IF(AND(ISNUMBER(IO61),ISNUMBER(DA61)),IO61-DA61,&quot;&quot;)</f><v></v></c><c r="KL61" s="38" t="str"><f aca="false">IF(AND(ISNUMBER(IP61),ISNUMBER(DB61)),IP61-DB61,&quot;&quot;)</f><v></v></c><c r="KM61" s="38" t="str"><f aca="false">IF(AND(ISNUMBER(IQ61),ISNUMBER(DC61)),IQ61-DC61,&quot;&quot;)</f><v></v></c><c r="KN61" s="38" t="str"><f aca="false">IF(AND(ISNUMBER(IR61),ISNUMBER(DD61)),IR61-DD61,&quot;&quot;)</f><v></v></c><c r="KO61" s="38" t="str"><f aca="false">IF(AND(ISNUMBER(IS61),ISNUMBER(DE61)),IS61-DE61,&quot;&quot;)</f><v></v></c><c r="KP61" s="38" t="str"><f aca="false">IF(AND(ISNUMBER(IT61),ISNUMBER(DF61)),IT61-DF61,&quot;&quot;)</f><v></v></c><c r="KQ61" s="38" t="str"><f aca="false">IF(AND(ISNUMBER(IU61),ISNUMBER(DG61)),IU61-DG61,&quot;&quot;)</f><v></v></c><c r="KR61" s="38" t="str"><f aca="false">IF(AND(ISNUMBER(IV61),ISNUMBER(DH61)),IV61-DH61,&quot;&quot;)</f><v></v></c><c r="KS61" s="38" t="str"><f aca="false">IF(AND(ISNUMBER(IW61),ISNUMBER(DI61)),IW61-DI61,&quot;&quot;)</f><v></v></c><c r="KT61" s="38" t="str"><f aca="false">IF(AND(ISNUMBER(IX61),ISNUMBER(DJ61)),IX61-DJ61,&quot;&quot;)</f><v></v></c><c r="KU61" s="38" t="str"><f aca="false">IF(AND(ISNUMBER(IY61),ISNUMBER(DK61)),IY61-DK61,&quot;&quot;)</f><v></v></c><c r="KV61" s="38" t="str"><f aca="false">IF(AND(ISNUMBER(IZ61),ISNUMBER(DL61)),IZ61-DL61,&quot;&quot;)</f><v></v></c><c r="KW61" s="38" t="str"><f aca="false">IF(AND(ISNUMBER(JA61),ISNUMBER(DM61)),JA61-DM61,&quot;&quot;)</f><v></v></c><c r="KX61" s="38" t="str"><f aca="false">IF(AND(ISNUMBER(JB61),ISNUMBER(DN61)),JB61-DN61,&quot;&quot;)</f><v></v></c><c r="KY61" s="38" t="str"><f aca="false">IF(AND(ISNUMBER(JC61),ISNUMBER(DO61)),JC61-DO61,&quot;&quot;)</f><v></v></c><c r="KZ61" s="38" t="str"><f aca="false">IF(AND(ISNUMBER(JD61),ISNUMBER(DP61)),JD61-DP61,&quot;&quot;)</f><v></v></c><c r="LA61" s="38" t="str"><f aca="false">IF(AND(ISNUMBER(JE61),ISNUMBER(DQ61)),JE61-DQ61,&quot;&quot;)</f><v></v></c><c r="LB61" s="38" t="str"><f aca="false">IF(AND(ISNUMBER(JF61),ISNUMBER(DR61)),JF61-DR61,&quot;&quot;)</f><v></v></c><c r="LC61" s="38" t="str"><f aca="false">IF(AND(ISNUMBER(JG61),ISNUMBER(DS61)),JG61-DS61,&quot;&quot;)</f><v></v></c><c r="LD61" s="38" t="str"><f aca="false">IF(AND(ISNUMBER(JH61),ISNUMBER(DT61)),JH61-DT61,&quot;&quot;)</f><v></v></c><c r="LE61" s="38" t="str"><f aca="false">IF(AND(ISNUMBER(JI61),ISNUMBER(DU61)),JI61-DU61,&quot;&quot;)</f><v></v></c><c r="LF61" s="38" t="str"><f aca="false">IF(AND(ISNUMBER(JJ61),ISNUMBER(DV61)),JJ61-DV61,&quot;&quot;)</f><v></v></c><c r="LG61" s="38" t="str"><f aca="false">IF(AND(ISNUMBER(JK61),ISNUMBER(DW61)),JK61-DW61,&quot;&quot;)</f><v></v></c><c r="LH61" s="38" t="str"><f aca="false">IF(AND(ISNUMBER(JL61),ISNUMBER(DX61)),JL61-DX61,&quot;&quot;)</f><v></v></c><c r="LI61" s="38" t="str"><f aca="false">IF(AND(ISNUMBER(JM61),ISNUMBER(DY61)),JM61-DY61,&quot;&quot;)</f><v></v></c><c r="LJ61" s="38" t="str"><f aca="false">IF(AND(ISNUMBER(JN61),ISNUMBER(DZ61)),JN61-DZ61,&quot;&quot;)</f><v></v></c><c r="LK61" s="38" t="str"><f aca="false">IF(AND(ISNUMBER(JO61),ISNUMBER(EA61)),JO61-EA61,&quot;&quot;)</f><v></v></c><c r="LL61" s="38" t="str"><f aca="false">IF(AND(ISNUMBER(JP61),ISNUMBER(EB61)),JP61-EB61,&quot;&quot;)</f><v></v></c><c r="LM61" s="38" t="str"><f aca="false">IF(AND(ISNUMBER(JQ61),ISNUMBER(EC61)),JQ61-EC61,&quot;&quot;)</f><v></v></c><c r="LN61" s="38" t="str"><f aca="false">IF(AND(ISNUMBER(JR61),ISNUMBER(ED61)),JR61-ED61,&quot;&quot;)</f><v></v></c><c r="LO61" s="38" t="str"><f aca="false">IF(AND(ISNUMBER(JS61),ISNUMBER(EE61)),JS61-EE61,&quot;&quot;)</f><v></v></c><c r="LP61" s="38" t="str"><f aca="false">IF(AND(ISNUMBER(JT61),ISNUMBER(EF61)),JT61-EF61,&quot;&quot;)</f><v></v></c><c r="LQ61" s="38" t="str"><f aca="false">IF(AND(ISNUMBER(JU61),ISNUMBER(EG61)),JU61-EG61,&quot;&quot;)</f><v></v></c><c r="LR61" s="38" t="str"><f aca="false">IF(AND(ISNUMBER(JV61),ISNUMBER(EH61)),JV61-EH61,&quot;&quot;)</f><v></v></c><c r="LS61" s="38" t="str"><f aca="false">IF(AND(ISNUMBER(JW61),ISNUMBER(EI61)),JW61-EI61,&quot;&quot;)</f><v></v></c><c r="LT61" s="38" t="str"><f aca="false">IF(AND(ISNUMBER(JX61),ISNUMBER(EJ61)),JX61-EJ61,&quot;&quot;)</f><v></v></c><c r="LU61" s="38" t="str"><f aca="false">IF(AND(ISNUMBER(JY61),ISNUMBER(EK61)),JY61-EK61,&quot;&quot;)</f><v></v></c><c r="LV61" s="38" t="str"><f aca="false">IF(AND(ISNUMBER(JZ61),ISNUMBER(EL61)),JZ61-EL61,&quot;&quot;)</f><v></v></c><c r="LW61" s="38" t="str"><f aca="false">IF(AND(ISNUMBER(KA61),ISNUMBER(EM61)),KA61-EM61,&quot;&quot;)</f><v></v></c><c r="LX61" s="38" t="str"><f aca="false">IF(AND(ISNUMBER(KB61),ISNUMBER(EN61)),KB61-EN61,&quot;&quot;)</f><v></v></c><c r="LY61" s="38" t="str"><f aca="false">IF(AND(ISNUMBER(KC61),ISNUMBER(EO61)),KC61-EO61,&quot;&quot;)</f><v></v></c><c r="LZ61" s="38" t="str"><f aca="false">IF(AND(ISNUMBER(KD61),ISNUMBER(EP61)),KD61-EP61,&quot;&quot;)</f><v></v></c><c r="MA61" s="38" t="str"><f aca="false">IF(AND(ISNUMBER(HT61),ISNUMBER(FX61)),HT61-FX61,&quot;&quot;)</f><v></v></c><c r="MB61" s="38" t="str"><f aca="false">IF(AND(ISNUMBER(HU61),ISNUMBER(FY61)),HU61-FY61,&quot;&quot;)</f><v></v></c><c r="MC61" s="38" t="str"><f aca="false">IF(AND(ISNUMBER(HY61),ISNUMBER(GC61)),HY61-GC61,&quot;&quot;)</f><v></v></c><c r="MD61" s="38" t="n"><f aca="false">HZ61-GD61</f><v>0</v></c></row><row collapsed="false" customFormat="false" customHeight="true" hidden="false" ht="26.25" outlineLevel="0" r="62"><c r="A62" s="35" t="n"><v>41323</v></c><c r="B62" s="36" t="s"><v>449</v></c><c r="C62" s="36" t="s"><v>450</v></c><c r="D62" s="37" t="s"><v>331</v></c><c r="E62" s="38" t="n"><v>61</v></c><c r="F62" s="39" t="n"><v>18791</v></c><c r="G62" s="38" t="s"><v>340</v></c><c r="H62" s="38" t="s"><v>333</v></c><c r="I62" s="38" t="n"><v>1834781</v></c><c r="K62" s="91"/><c r="L62" s="89"/><c r="M62" s="91"/><c r="N62" s="91"/><c r="O62" s="91"/><c r="P62" s="38" t="n"><v>-0.25</v></c><c r="Q62" s="38" t="n"><v>-0.13</v></c><c r="R62" s="38" t="s"><v>334</v></c><c r="S62" s="44" t="n"><v>41288</v></c><c r="T62" s="45" t="n"><v>1</v></c><c r="U62" s="45" t="n"><v>1</v></c><c r="V62" s="38" t="n"><v>150</v></c><c r="W62" s="38" t="n"><v>20</v></c><c r="X62" s="38" t="n"><v>15</v></c><c r="Y62" s="38" t="n"><v>613</v></c><c r="Z62" s="38" t="n"><v>24.13</v></c><c r="AA62" s="38" t="n"><v>12</v></c><c r="AB62" s="38" t="n"><v>4.97</v></c><c r="AC62" s="38" t="n"><v>2.94</v></c><c r="AD62" s="38" t="n"><v>41.56</v></c><c r="AE62" s="38" t="n"><v>61</v></c><c r="AF62" s="38" t="n"><v>42.08</v></c><c r="AG62" s="38" t="n"><v>151</v></c><c r="AH62" s="38" t="n"><v>0</v></c><c r="AI62" s="38" t="n"><f aca="false">IF(AND(ISNUMBER(SK),SK&gt;0),1,0)</f><v>0</v></c><c r="AK62" s="39" t="n"><v>41492</v></c><c r="AM62" s="45" t="n"><v>-2.25</v></c><c r="AN62" s="45" t="n"><v>1.25</v></c><c r="AO62" s="38" t="n"><v>140</v></c><c r="AP62" s="38" t="n"><v>20</v></c><c r="AQ62" s="38" t="n"><v>18</v></c><c r="AR62" s="38" t="n"><v>582</v></c><c r="AS62" s="38" t="n"><v>1996</v></c><c r="AZ62" s="38" t="n"><f aca="false">IF(ISNUMBER(AM62),AM62+0.5*AN62,&quot;&quot;)</f><v>-1.625</v></c><c r="BA62" s="38" t="n"><f aca="false">IF(ISNUMBER(AZ62),IF(ISNUMBER(Q62),AZ62-Q62,&quot;MISSING&quot;),&quot;&quot;)</f><v>-1.495</v></c><c r="BB62" s="38" t="n"><f aca="false">IF(AND(ISNUMBER(AR62),ISNUMBER(Y62)),AR62-Y62,IF(ISNUMBER(AR62),&quot;MISSING&quot;,&quot;&quot;))</f><v>-31</v></c><c r="BC62" s="39" t="n"><v>41674</v></c><c r="BD62" s="62" t="n"><v>80</v></c><c r="BE62" s="45" t="n"><v>-2</v></c><c r="BF62" s="45" t="n"><v>1.25</v></c><c r="BG62" s="38" t="n"><v>135</v></c><c r="BH62" s="38" t="n"><v>25</v></c><c r="BI62" s="38" t="n"><v>12</v></c><c r="BJ62" s="38" t="n"><v>562</v></c><c r="BK62" s="38" t="n"><v>2088</v></c><c r="BL62" s="38" t="n"><v>24.14</v></c><c r="BM62" s="38" t="n"><v>3.03</v></c><c r="BN62" s="38" t="n"><v>41.62</v></c><c r="BO62" s="38" t="n"><v>41</v></c><c r="BP62" s="38" t="n"><v>42.13</v></c><c r="BQ62" s="38" t="n"><v>131</v></c><c r="BR62" s="38" t="n"><f aca="false">IF(ISNUMBER(BE62),BE62+0.5*BF62,&quot;&quot;)</f><v>-1.375</v></c><c r="BS62" s="38" t="n"><f aca="false">IF(ISNUMBER(BR62),IF(ISNUMBER($Q62),BR62-$Q62,&quot;MISSING&quot;),&quot;&quot;)</f><v>-1.245</v></c><c r="BT62" s="38" t="n"><f aca="false">IF(AND(ISNUMBER(BJ62),ISNUMBER($Y62)),BJ62-$Y62,IF(ISNUMBER(BJ62),&quot;MISSING&quot;,&quot;&quot;))</f><v>-51</v></c><c r="BU62" s="38" t="n"><f aca="false">IF(AND(ISBLANK($AM62),ISBLANK($BE62)),0,1)</f><v>1</v></c><c r="BV62" s="38" t="n"><f aca="false">IF(AND(ISNUMBER($AM62),ISNUMBER($BE62)),1,0)</f><v>1</v></c><c r="BW62" s="38" t="n"><f aca="false">IF(BV62,SE_PREOP,&quot;&quot;)</f><v>1.5</v></c><c r="BX62" s="38" t="n"><f aca="false">IF(FU_6_AND_12,SE_6,&quot;&quot;)</f><v>-1.625</v></c><c r="BY62" s="38" t="n"><f aca="false">IF(FU_6_AND_12,SE_12,&quot;&quot;)</f><v>-1.375</v></c><c r="BZ62" s="49" t="n"><f aca="false">IF(AND(ISNUMBER(BC62),ISNUMBER(BE62)),BC62-A62,IF(ISNUMBER(AK62),AK62-A62,0))</f><v>351</v></c><c r="CA62" s="50" t="n"><f aca="false">IF(BZ62&gt;0,BZ62/30,&quot;&quot;)</f><v>11.7</v></c><c r="CB62" s="38" t="n"><f aca="false">IF(AND(ISNUMBER(AZ62),ISNUMBER(BR62)),(BR62-AZ62),&quot;&quot;)</f><v>0.25</v></c><c r="CC62" s="38" t="str"><f aca="false">IF(AND(ISNUMBER(AX62), ISNUMBER(AD62)), AVERAGE(AX62,AV62)-AVERAGE(AD62,AF62),&quot;&quot;)</f><v></v></c><c r="CD62" s="38" t="n"><f aca="false">IF(AND(ISNUMBER(BN62), ISNUMBER(AD62)), AVERAGE(BN62,BP62)-AVERAGE(AD62,AF62),&quot;&quot;)</f><v>0.0549999999999997</v></c><c r="CE62" s="38" t="n"><f aca="false">IF(ISNUMBER(CD62),CD62,IF(ISNUMBER(CC62),CC62,&quot;&quot;))</f><v>0.0549999999999997</v></c><c r="CF62" s="38" t="n"><f aca="false">IF(AND(ISNUMBER(SPH_PREOP),ISNUMBER(SE_LAST_)),SPH_PREOP+CYL_PREOP/2,&quot;&quot;)</f><v>1.5</v></c><c r="CG62" s="38" t="n"><f aca="false">IF(ISNUMBER(SE_12),SE_12,IF(ISNUMBER(SE_6),SE_6,&quot;&quot;))</f><v>-1.375</v></c><c r="CH62" s="51" t="n"><f aca="false">IF(AND(ISNUMBER(SE_LAST_),ISNUMBER(REF_TARGET)),SE_LAST_-REF_TARGET,&quot;&quot;)</f><v>-1.245</v></c><c r="CI62" s="52" t="n"><f aca="false">IF(ISNUMBER(Y62),IF(ISNUMBER(BJ62),BJ62-Y62,IF(ISNUMBER(AR62),AR62-Y62,&quot;&quot;)),&quot;&quot;)</f><v>-51</v></c><c r="CJ62" s="38" t="n"><f aca="false">IF(ISNUMBER(Z62),IF(ISNUMBER(AT62),AT62-Z62,IF(ISNUMBER(BL62),BL62-Z62,&quot;&quot;)),&quot;&quot;)</f><v>0.0100000000000016</v></c><c r="CK62" s="53" t="n"><f aca="false">IF(ISNUMBER(LAST_SE_ERROR),REF_TARGET,&quot;&quot;)</f><v>-0.13</v></c><c r="CL62" s="53" t="n"><f aca="false">IF(AND(OR(ISNUMBER(BH62),ISNUMBER(AP62)),ISNUMBER(W62)),-LOG(20/W62)--LOG(20/IF(ISNUMBER(BH62),BH62,AP62)),&quot;&quot;)</f><v>-0.0969100130080564</v></c><c r="CM62" s="54" t="n"><f aca="false">IF(ISNUMBER(BF62),BF62,IF(ISNUMBER(AN62),AN62,&quot;&quot;))</f><v>1.25</v></c><c r="CN62" s="54" t="n"><f aca="false">IF(AND(ISNUMBER(CM62),ISNUMBER(U62)),CM62-U62,&quot;&quot;)</f><v>0.25</v></c><c r="CO62" s="55" t="n"><f aca="false">IF(ISNUMBER(BCVA_12),BCVA_12,IF(ISNUMBER(BCVA_6),BCVA_6,&quot;&quot;))</f><v>25</v></c><c r="CP62" s="55" t="n"><f aca="false">IF(ISNUMBER(CO62),PREOP_BCVA,&quot;&quot;)</f><v>20</v></c><c r="CQ62" s="56" t="n"><f aca="false">IF(AND(REF_TARGET&lt;=0,REF_TARGET&gt;-1),IF(ISNUMBER(UDVA_12),UDVA_12,IF(ISNUMBER(UDVA_6),UDVA_6,&quot;&quot;)),&quot;&quot;)</f><v>80</v></c><c r="CR62" s="53" t="str"><f aca="false">IF(ISNUMBER(PREOP_PENTACAM_RV),IF(ISNUMBER(SPH_6),IF(ISNUMBER($EQ62),0,1),&quot;&quot;),&quot;&quot;)</f><v></v></c><c r="CS62" s="53" t="str"><f aca="false">IF(ISNUMBER(PREOP_PENTACAM_RV),IF(ISNUMBER(SPH_12),IF(ISNUMBER($GM62),0,1),&quot;&quot;),&quot;&quot;)</f><v></v></c><c r="CT62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62" s="52" t="str"><f aca="false">IF(ISNUMBER(GM62),GM62,IF(ISNUMBER(EQ62),EQ62,&quot;&quot;))</f><v></v></c><c r="IJ62" s="38" t="str"><f aca="false">IF(ISNUMBER(GN62),GN62,IF(ISNUMBER(ER62),ER62,&quot;&quot;))</f><v></v></c><c r="IK62" s="38" t="str"><f aca="false">IF(ISNUMBER(GO62),GO62,IF(ISNUMBER(ES62),ES62,&quot;&quot;))</f><v></v></c><c r="IL62" s="38" t="str"><f aca="false">IF(ISNUMBER(GP62),GP62,IF(ISNUMBER(ET62),ET62,&quot;&quot;))</f><v></v></c><c r="IM62" s="38" t="str"><f aca="false">IF(ISNUMBER(GQ62),GQ62,IF(ISNUMBER(EU62),EU62,&quot;&quot;))</f><v></v></c><c r="IN62" s="38" t="str"><f aca="false">IF(ISNUMBER(GR62),GR62,IF(ISNUMBER(EV62),EV62,&quot;&quot;))</f><v></v></c><c r="IO62" s="38" t="str"><f aca="false">IF(ISNUMBER(GS62),GS62,IF(ISNUMBER(EW62),EW62,&quot;&quot;))</f><v></v></c><c r="IP62" s="38" t="str"><f aca="false">IF(ISNUMBER(GT62),GT62,IF(ISNUMBER(EX62),EX62,&quot;&quot;))</f><v></v></c><c r="IQ62" s="38" t="str"><f aca="false">IF(ISNUMBER(GU62),GU62,IF(ISNUMBER(EY62),EY62,&quot;&quot;))</f><v></v></c><c r="IR62" s="38" t="str"><f aca="false">IF(ISNUMBER(GV62),GV62,IF(ISNUMBER(EZ62),EZ62,&quot;&quot;))</f><v></v></c><c r="IS62" s="38" t="str"><f aca="false">IF(ISNUMBER(GW62),GW62,IF(ISNUMBER(FA62),FA62,&quot;&quot;))</f><v></v></c><c r="IT62" s="38" t="str"><f aca="false">IF(ISNUMBER(GX62),GX62,IF(ISNUMBER(FB62),FB62,&quot;&quot;))</f><v></v></c><c r="IU62" s="38" t="str"><f aca="false">IF(ISNUMBER(GY62),GY62,IF(ISNUMBER(FC62),FC62,&quot;&quot;))</f><v></v></c><c r="IV62" s="38" t="str"><f aca="false">IF(ISNUMBER(GZ62),GZ62,IF(ISNUMBER(FD62),FD62,&quot;&quot;))</f><v></v></c><c r="IW62" s="38" t="str"><f aca="false">IF(ISNUMBER(HA62),HA62,IF(ISNUMBER(FE62),FE62,&quot;&quot;))</f><v></v></c><c r="IX62" s="38" t="str"><f aca="false">IF(ISNUMBER(HB62),HB62,IF(ISNUMBER(FF62),FF62,&quot;&quot;))</f><v></v></c><c r="IY62" s="38" t="str"><f aca="false">IF(ISNUMBER(HC62),HC62,IF(ISNUMBER(FG62),FG62,&quot;&quot;))</f><v></v></c><c r="IZ62" s="38" t="str"><f aca="false">IF(ISNUMBER(HD62),HD62,IF(ISNUMBER(FH62),FH62,&quot;&quot;))</f><v></v></c><c r="JA62" s="38" t="str"><f aca="false">IF(ISNUMBER(HE62),HE62,IF(ISNUMBER(FI62),FI62,&quot;&quot;))</f><v></v></c><c r="JB62" s="38" t="str"><f aca="false">IF(ISNUMBER(HF62),HF62,IF(ISNUMBER(FJ62),FJ62,&quot;&quot;))</f><v></v></c><c r="JC62" s="38" t="str"><f aca="false">IF(ISNUMBER(HG62),HG62,IF(ISNUMBER(FK62),FK62,&quot;&quot;))</f><v></v></c><c r="JD62" s="38" t="str"><f aca="false">IF(ISNUMBER(HH62),HH62,IF(ISNUMBER(FL62),FL62,&quot;&quot;))</f><v></v></c><c r="JE62" s="38" t="str"><f aca="false">IF(ISNUMBER(HI62),HI62,IF(ISNUMBER(FM62),FM62,&quot;&quot;))</f><v></v></c><c r="JF62" s="38" t="str"><f aca="false">IF(ISNUMBER(HJ62),HJ62,IF(ISNUMBER(FN62),FN62,&quot;&quot;))</f><v></v></c><c r="JG62" s="38" t="str"><f aca="false">IF(ISNUMBER(HK62),HK62,IF(ISNUMBER(FO62),FO62,&quot;&quot;))</f><v></v></c><c r="JH62" s="38" t="str"><f aca="false">IF(ISNUMBER(HL62),HL62,IF(ISNUMBER(FP62),FP62,&quot;&quot;))</f><v></v></c><c r="JI62" s="38" t="str"><f aca="false">IF(ISNUMBER(HM62),HM62,IF(ISNUMBER(FQ62),FQ62,&quot;&quot;))</f><v></v></c><c r="JJ62" s="38" t="str"><f aca="false">IF(ISNUMBER(HN62),HN62,IF(ISNUMBER(FR62),FR62,&quot;&quot;))</f><v></v></c><c r="JK62" s="38" t="str"><f aca="false">IF(ISNUMBER(HO62),HO62,IF(ISNUMBER(FS62),FS62,&quot;&quot;))</f><v></v></c><c r="JL62" s="38" t="str"><f aca="false">IF(ISNUMBER(HP62),HP62,IF(ISNUMBER(FT62),FT62,&quot;&quot;))</f><v></v></c><c r="JM62" s="38" t="str"><f aca="false">IF(ISNUMBER(HQ62),HQ62,IF(ISNUMBER(FU62),FU62,&quot;&quot;))</f><v></v></c><c r="JN62" s="51" t="str"><f aca="false">IF(ISNUMBER(HR62),HR62,IF(ISNUMBER(FV62),FV62,&quot;&quot;))</f><v></v></c><c r="JO62" s="59" t="str"><f aca="false">IF(ISNUMBER(HS62),HS62,IF(ISNUMBER(FW62),FW62,&quot;&quot;))</f><v></v></c><c r="JP62" s="59" t="str"><f aca="false">IF(ISNUMBER(HT62),HT62,IF(ISNUMBER(FX62),FX62,&quot;&quot;))</f><v></v></c><c r="JQ62" s="59" t="str"><f aca="false">IF(ISNUMBER(HU62),HU62,IF(ISNUMBER(FY62),FY62,&quot;&quot;))</f><v></v></c><c r="JR62" s="59" t="str"><f aca="false">IF(ISNUMBER(HV62),HV62,IF(ISNUMBER(FZ62),FZ62,&quot;&quot;))</f><v></v></c><c r="JS62" s="59" t="str"><f aca="false">IF(ISNUMBER(HW62),HW62,IF(ISNUMBER(GA62),GA62,&quot;&quot;))</f><v></v></c><c r="JT62" s="59" t="str"><f aca="false">IF(ISNUMBER(HX62),HX62,IF(ISNUMBER(GB62),GB62,&quot;&quot;))</f><v></v></c><c r="JU62" s="59" t="str"><f aca="false">IF(ISNUMBER(HY62),HY62,IF(ISNUMBER(GC62),GC62,&quot;&quot;))</f><v></v></c><c r="JV62" s="59" t="str"><f aca="false">IF(ISNUMBER(HZ62),HZ62,IF(ISNUMBER(GD62),GD62,&quot;&quot;))</f><v></v></c><c r="JW62" s="59" t="str"><f aca="false">IF(ISNUMBER(IA62),IA62,IF(ISNUMBER(GE62),GE62,&quot;&quot;))</f><v></v></c><c r="JX62" s="59" t="str"><f aca="false">IF(ISNUMBER(IB62),IB62,IF(ISNUMBER(GF62),GF62,&quot;&quot;))</f><v></v></c><c r="JY62" s="59" t="str"><f aca="false">IF(ISNUMBER(IC62),IC62,IF(ISNUMBER(GG62),GG62,&quot;&quot;))</f><v></v></c><c r="JZ62" s="59" t="str"><f aca="false">IF(ISNUMBER(ID62),ID62,IF(ISNUMBER(GH62),GH62,&quot;&quot;))</f><v></v></c><c r="KA62" s="59" t="str"><f aca="false">IF(ISNUMBER(IE62),IE62,IF(ISNUMBER(GI62),GI62,&quot;&quot;))</f><v></v></c><c r="KB62" s="59" t="str"><f aca="false">IF(ISNUMBER(IF62),IF62,IF(ISNUMBER(GJ62),GJ62,&quot;&quot;))</f><v></v></c><c r="KC62" s="59" t="str"><f aca="false">IF(ISNUMBER(IG62),IG62,IF(ISNUMBER(GK62),GK62,&quot;&quot;))</f><v></v></c><c r="KD62" s="61" t="str"><f aca="false">IF(ISNUMBER(IH62),IH62,IF(ISNUMBER(GL62),GL62,&quot;&quot;))</f><v></v></c><c r="KE62" s="52" t="str"><f aca="false">IF(AND(ISNUMBER(II62),ISNUMBER(CU62)),II62-CU62,&quot;&quot;)</f><v></v></c><c r="KF62" s="38" t="str"><f aca="false">IF(AND(ISNUMBER(IJ62),ISNUMBER(CV62)),IJ62-CV62,&quot;&quot;)</f><v></v></c><c r="KG62" s="38" t="str"><f aca="false">IF(AND(ISNUMBER(IK62),ISNUMBER(CW62)),IK62-CW62,&quot;&quot;)</f><v></v></c><c r="KH62" s="38" t="str"><f aca="false">IF(AND(ISNUMBER(IL62),ISNUMBER(CX62)),IL62-CX62,&quot;&quot;)</f><v></v></c><c r="KI62" s="38" t="str"><f aca="false">IF(AND(ISNUMBER(IM62),ISNUMBER(CY62)),IM62-CY62,&quot;&quot;)</f><v></v></c><c r="KJ62" s="38" t="str"><f aca="false">IF(AND(ISNUMBER(IN62),ISNUMBER(CZ62)),IN62-CZ62,&quot;&quot;)</f><v></v></c><c r="KK62" s="38" t="str"><f aca="false">IF(AND(ISNUMBER(IO62),ISNUMBER(DA62)),IO62-DA62,&quot;&quot;)</f><v></v></c><c r="KL62" s="38" t="str"><f aca="false">IF(AND(ISNUMBER(IP62),ISNUMBER(DB62)),IP62-DB62,&quot;&quot;)</f><v></v></c><c r="KM62" s="38" t="str"><f aca="false">IF(AND(ISNUMBER(IQ62),ISNUMBER(DC62)),IQ62-DC62,&quot;&quot;)</f><v></v></c><c r="KN62" s="38" t="str"><f aca="false">IF(AND(ISNUMBER(IR62),ISNUMBER(DD62)),IR62-DD62,&quot;&quot;)</f><v></v></c><c r="KO62" s="38" t="str"><f aca="false">IF(AND(ISNUMBER(IS62),ISNUMBER(DE62)),IS62-DE62,&quot;&quot;)</f><v></v></c><c r="KP62" s="38" t="str"><f aca="false">IF(AND(ISNUMBER(IT62),ISNUMBER(DF62)),IT62-DF62,&quot;&quot;)</f><v></v></c><c r="KQ62" s="38" t="str"><f aca="false">IF(AND(ISNUMBER(IU62),ISNUMBER(DG62)),IU62-DG62,&quot;&quot;)</f><v></v></c><c r="KR62" s="38" t="str"><f aca="false">IF(AND(ISNUMBER(IV62),ISNUMBER(DH62)),IV62-DH62,&quot;&quot;)</f><v></v></c><c r="KS62" s="38" t="str"><f aca="false">IF(AND(ISNUMBER(IW62),ISNUMBER(DI62)),IW62-DI62,&quot;&quot;)</f><v></v></c><c r="KT62" s="38" t="str"><f aca="false">IF(AND(ISNUMBER(IX62),ISNUMBER(DJ62)),IX62-DJ62,&quot;&quot;)</f><v></v></c><c r="KU62" s="38" t="str"><f aca="false">IF(AND(ISNUMBER(IY62),ISNUMBER(DK62)),IY62-DK62,&quot;&quot;)</f><v></v></c><c r="KV62" s="38" t="str"><f aca="false">IF(AND(ISNUMBER(IZ62),ISNUMBER(DL62)),IZ62-DL62,&quot;&quot;)</f><v></v></c><c r="KW62" s="38" t="str"><f aca="false">IF(AND(ISNUMBER(JA62),ISNUMBER(DM62)),JA62-DM62,&quot;&quot;)</f><v></v></c><c r="KX62" s="38" t="str"><f aca="false">IF(AND(ISNUMBER(JB62),ISNUMBER(DN62)),JB62-DN62,&quot;&quot;)</f><v></v></c><c r="KY62" s="38" t="str"><f aca="false">IF(AND(ISNUMBER(JC62),ISNUMBER(DO62)),JC62-DO62,&quot;&quot;)</f><v></v></c><c r="KZ62" s="38" t="str"><f aca="false">IF(AND(ISNUMBER(JD62),ISNUMBER(DP62)),JD62-DP62,&quot;&quot;)</f><v></v></c><c r="LA62" s="38" t="str"><f aca="false">IF(AND(ISNUMBER(JE62),ISNUMBER(DQ62)),JE62-DQ62,&quot;&quot;)</f><v></v></c><c r="LB62" s="38" t="str"><f aca="false">IF(AND(ISNUMBER(JF62),ISNUMBER(DR62)),JF62-DR62,&quot;&quot;)</f><v></v></c><c r="LC62" s="38" t="str"><f aca="false">IF(AND(ISNUMBER(JG62),ISNUMBER(DS62)),JG62-DS62,&quot;&quot;)</f><v></v></c><c r="LD62" s="38" t="str"><f aca="false">IF(AND(ISNUMBER(JH62),ISNUMBER(DT62)),JH62-DT62,&quot;&quot;)</f><v></v></c><c r="LE62" s="38" t="str"><f aca="false">IF(AND(ISNUMBER(JI62),ISNUMBER(DU62)),JI62-DU62,&quot;&quot;)</f><v></v></c><c r="LF62" s="38" t="str"><f aca="false">IF(AND(ISNUMBER(JJ62),ISNUMBER(DV62)),JJ62-DV62,&quot;&quot;)</f><v></v></c><c r="LG62" s="38" t="str"><f aca="false">IF(AND(ISNUMBER(JK62),ISNUMBER(DW62)),JK62-DW62,&quot;&quot;)</f><v></v></c><c r="LH62" s="38" t="str"><f aca="false">IF(AND(ISNUMBER(JL62),ISNUMBER(DX62)),JL62-DX62,&quot;&quot;)</f><v></v></c><c r="LI62" s="38" t="str"><f aca="false">IF(AND(ISNUMBER(JM62),ISNUMBER(DY62)),JM62-DY62,&quot;&quot;)</f><v></v></c><c r="LJ62" s="38" t="str"><f aca="false">IF(AND(ISNUMBER(JN62),ISNUMBER(DZ62)),JN62-DZ62,&quot;&quot;)</f><v></v></c><c r="LK62" s="38" t="str"><f aca="false">IF(AND(ISNUMBER(JO62),ISNUMBER(EA62)),JO62-EA62,&quot;&quot;)</f><v></v></c><c r="LL62" s="38" t="str"><f aca="false">IF(AND(ISNUMBER(JP62),ISNUMBER(EB62)),JP62-EB62,&quot;&quot;)</f><v></v></c><c r="LM62" s="38" t="str"><f aca="false">IF(AND(ISNUMBER(JQ62),ISNUMBER(EC62)),JQ62-EC62,&quot;&quot;)</f><v></v></c><c r="LN62" s="38" t="str"><f aca="false">IF(AND(ISNUMBER(JR62),ISNUMBER(ED62)),JR62-ED62,&quot;&quot;)</f><v></v></c><c r="LO62" s="38" t="str"><f aca="false">IF(AND(ISNUMBER(JS62),ISNUMBER(EE62)),JS62-EE62,&quot;&quot;)</f><v></v></c><c r="LP62" s="38" t="str"><f aca="false">IF(AND(ISNUMBER(JT62),ISNUMBER(EF62)),JT62-EF62,&quot;&quot;)</f><v></v></c><c r="LQ62" s="38" t="str"><f aca="false">IF(AND(ISNUMBER(JU62),ISNUMBER(EG62)),JU62-EG62,&quot;&quot;)</f><v></v></c><c r="LR62" s="38" t="str"><f aca="false">IF(AND(ISNUMBER(JV62),ISNUMBER(EH62)),JV62-EH62,&quot;&quot;)</f><v></v></c><c r="LS62" s="38" t="str"><f aca="false">IF(AND(ISNUMBER(JW62),ISNUMBER(EI62)),JW62-EI62,&quot;&quot;)</f><v></v></c><c r="LT62" s="38" t="str"><f aca="false">IF(AND(ISNUMBER(JX62),ISNUMBER(EJ62)),JX62-EJ62,&quot;&quot;)</f><v></v></c><c r="LU62" s="38" t="str"><f aca="false">IF(AND(ISNUMBER(JY62),ISNUMBER(EK62)),JY62-EK62,&quot;&quot;)</f><v></v></c><c r="LV62" s="38" t="str"><f aca="false">IF(AND(ISNUMBER(JZ62),ISNUMBER(EL62)),JZ62-EL62,&quot;&quot;)</f><v></v></c><c r="LW62" s="38" t="str"><f aca="false">IF(AND(ISNUMBER(KA62),ISNUMBER(EM62)),KA62-EM62,&quot;&quot;)</f><v></v></c><c r="LX62" s="38" t="str"><f aca="false">IF(AND(ISNUMBER(KB62),ISNUMBER(EN62)),KB62-EN62,&quot;&quot;)</f><v></v></c><c r="LY62" s="38" t="str"><f aca="false">IF(AND(ISNUMBER(KC62),ISNUMBER(EO62)),KC62-EO62,&quot;&quot;)</f><v></v></c><c r="LZ62" s="38" t="str"><f aca="false">IF(AND(ISNUMBER(KD62),ISNUMBER(EP62)),KD62-EP62,&quot;&quot;)</f><v></v></c><c r="MA62" s="38" t="str"><f aca="false">IF(AND(ISNUMBER(HT62),ISNUMBER(FX62)),HT62-FX62,&quot;&quot;)</f><v></v></c><c r="MB62" s="38" t="str"><f aca="false">IF(AND(ISNUMBER(HU62),ISNUMBER(FY62)),HU62-FY62,&quot;&quot;)</f><v></v></c><c r="MC62" s="38" t="str"><f aca="false">IF(AND(ISNUMBER(HY62),ISNUMBER(GC62)),HY62-GC62,&quot;&quot;)</f><v></v></c><c r="MD62" s="38" t="n"><f aca="false">HZ62-GD62</f><v>0</v></c></row><row collapsed="false" customFormat="false" customHeight="true" hidden="false" ht="26.25" outlineLevel="0" r="63"><c r="A63" s="35" t="n"><v>41332</v></c><c r="B63" s="36" t="s"><v>451</v></c><c r="C63" s="36" t="s"><v>452</v></c><c r="D63" s="37" t="s"><v>339</v></c><c r="E63" s="38" t="n"><v>67</v></c><c r="F63" s="39" t="n"><v>16619</v></c><c r="G63" s="38" t="s"><v>340</v></c><c r="H63" s="38" t="s"><v>358</v></c><c r="I63" s="38" t="n"><v>1836315</v></c><c r="J63" s="36"/><c r="K63" s="95"/><c r="L63" s="96"/><c r="M63" s="96"/><c r="N63" s="96"/><c r="O63" s="96"/><c r="P63" s="99" t="n"><v>-1.5</v></c><c r="Q63" s="66" t="n"><v>-1.49</v></c><c r="R63" s="66" t="s"><v>334</v></c><c r="S63" s="44" t="n"><v>41330</v></c><c r="T63" s="45" t="n"><v>-4.5</v></c><c r="U63" s="45" t="n"><v>2</v></c><c r="V63" s="38" t="n"><v>165</v></c><c r="W63" s="38" t="n"><v>25</v></c><c r="X63" s="38" t="n"><v>15</v></c><c r="Y63" s="38" t="n"><v>599</v></c><c r="Z63" s="38" t="n"><v>24.55</v></c><c r="AA63" s="38" t="n"><v>11.4</v></c><c r="AB63" s="38" t="n"><v>4.54</v></c><c r="AC63" s="38" t="n"><v>3.74</v></c><c r="AD63" s="38" t="n"><v>45.67</v></c><c r="AE63" s="38" t="n"><v>57</v></c><c r="AF63" s="38" t="n"><v>46.55</v></c><c r="AG63" s="38" t="n"><v>147</v></c><c r="AH63" s="38" t="n"><v>1</v></c><c r="AI63" s="38" t="n"><f aca="false">IF(AND(ISNUMBER(SK),SK&gt;0),1,0)</f><v>1</v></c><c r="AJ63" s="34"/><c r="AK63" s="46" t="n"><v>41470</v></c><c r="AL63" s="47" t="n"><v>40</v></c><c r="AM63" s="45" t="n"><v>-3</v></c><c r="AN63" s="45" t="n"><v>0.75</v></c><c r="AO63" s="38" t="n"><v>5</v></c><c r="AP63" s="38" t="n"><v>20</v></c><c r="AQ63" s="38" t="n"><v>16</v></c><c r="AR63" s="38" t="n"><v>513</v></c><c r="AS63" s="38" t="n"><v>2458</v></c><c r="AZ63" s="38" t="n"><f aca="false">IF(ISNUMBER(AM63),AM63+0.5*AN63,&quot;&quot;)</f><v>-2.625</v></c><c r="BA63" s="38" t="n"><f aca="false">IF(ISNUMBER(AZ63),IF(ISNUMBER(Q63),AZ63-Q63,&quot;MISSING&quot;),&quot;&quot;)</f><v>-1.135</v></c><c r="BB63" s="38" t="n"><f aca="false">IF(AND(ISNUMBER(AR63),ISNUMBER(Y63)),AR63-Y63,IF(ISNUMBER(AR63),&quot;MISSING&quot;,&quot;&quot;))</f><v>-86</v></c><c r="BC63" s="48" t="s"><v>336</v></c><c r="BR63" s="38" t="str"><f aca="false">IF(ISNUMBER(BE63),BE63+0.5*BF63,&quot;&quot;)</f><v></v></c><c r="BS63" s="38" t="str"><f aca="false">IF(ISNUMBER(BR63),IF(ISNUMBER($Q63),BR63-$Q63,&quot;MISSING&quot;),&quot;&quot;)</f><v></v></c><c r="BT63" s="38" t="str"><f aca="false">IF(AND(ISNUMBER(BJ63),ISNUMBER($Y63)),BJ63-$Y63,IF(ISNUMBER(BJ63),&quot;MISSING&quot;,&quot;&quot;))</f><v></v></c><c r="BU63" s="38" t="n"><f aca="false">IF(AND(ISBLANK($AM63),ISBLANK($BE63)),0,1)</f><v>1</v></c><c r="BV63" s="38" t="n"><f aca="false">IF(AND(ISNUMBER($AM63),ISNUMBER($BE63)),1,0)</f><v>0</v></c><c r="BW63" s="38" t="str"><f aca="false">IF(BV63,SE_PREOP,&quot;&quot;)</f><v></v></c><c r="BX63" s="38" t="str"><f aca="false">IF(FU_6_AND_12,SE_6,&quot;&quot;)</f><v></v></c><c r="BY63" s="38" t="str"><f aca="false">IF(FU_6_AND_12,SE_12,&quot;&quot;)</f><v></v></c><c r="BZ63" s="49" t="n"><f aca="false">IF(AND(ISNUMBER(BC63),ISNUMBER(BE63)),BC63-A63,IF(ISNUMBER(AK63),AK63-A63,0))</f><v>138</v></c><c r="CA63" s="50" t="n"><f aca="false">IF(BZ63&gt;0,BZ63/30,&quot;&quot;)</f><v>4.6</v></c><c r="CB63" s="38" t="str"><f aca="false">IF(AND(ISNUMBER(AZ63),ISNUMBER(BR63)),(BR63-AZ63),&quot;&quot;)</f><v></v></c><c r="CC63" s="38" t="str"><f aca="false">IF(AND(ISNUMBER(AX63), ISNUMBER(AD63)), AVERAGE(AX63,AV63)-AVERAGE(AD63,AF63),&quot;&quot;)</f><v></v></c><c r="CD63" s="38" t="str"><f aca="false">IF(AND(ISNUMBER(BN63), ISNUMBER(AD63)), AVERAGE(BN63,BP63)-AVERAGE(AD63,AF63),&quot;&quot;)</f><v></v></c><c r="CE63" s="38" t="str"><f aca="false">IF(ISNUMBER(CD63),CD63,IF(ISNUMBER(CC63),CC63,&quot;&quot;))</f><v></v></c><c r="CF63" s="38" t="n"><f aca="false">IF(AND(ISNUMBER(SPH_PREOP),ISNUMBER(SE_LAST_)),SPH_PREOP+CYL_PREOP/2,&quot;&quot;)</f><v>-3.5</v></c><c r="CG63" s="38" t="n"><f aca="false">IF(ISNUMBER(SE_12),SE_12,IF(ISNUMBER(SE_6),SE_6,&quot;&quot;))</f><v>-2.625</v></c><c r="CH63" s="51" t="n"><f aca="false">IF(AND(ISNUMBER(SE_LAST_),ISNUMBER(REF_TARGET)),SE_LAST_-REF_TARGET,&quot;&quot;)</f><v>-1.135</v></c><c r="CI63" s="52" t="n"><f aca="false">IF(ISNUMBER(Y63),IF(ISNUMBER(BJ63),BJ63-Y63,IF(ISNUMBER(AR63),AR63-Y63,&quot;&quot;)),&quot;&quot;)</f><v>-86</v></c><c r="CJ63" s="38" t="str"><f aca="false">IF(ISNUMBER(Z63),IF(ISNUMBER(AT63),AT63-Z63,IF(ISNUMBER(BL63),BL63-Z63,&quot;&quot;)),&quot;&quot;)</f><v></v></c><c r="CK63" s="53" t="n"><f aca="false">IF(ISNUMBER(LAST_SE_ERROR),REF_TARGET,&quot;&quot;)</f><v>-1.49</v></c><c r="CL63" s="53" t="n"><f aca="false">IF(AND(OR(ISNUMBER(BH63),ISNUMBER(AP63)),ISNUMBER(W63)),-LOG(20/W63)--LOG(20/IF(ISNUMBER(BH63),BH63,AP63)),&quot;&quot;)</f><v>0.0969100130080564</v></c><c r="CM63" s="54" t="n"><f aca="false">IF(ISNUMBER(BF63),BF63,IF(ISNUMBER(AN63),AN63,&quot;&quot;))</f><v>0.75</v></c><c r="CN63" s="54" t="n"><f aca="false">IF(AND(ISNUMBER(CM63),ISNUMBER(U63)),CM63-U63,&quot;&quot;)</f><v>-1.25</v></c><c r="CO63" s="55" t="n"><f aca="false">IF(ISNUMBER(BCVA_12),BCVA_12,IF(ISNUMBER(BCVA_6),BCVA_6,&quot;&quot;))</f><v>20</v></c><c r="CP63" s="55" t="n"><f aca="false">IF(ISNUMBER(CO63),PREOP_BCVA,&quot;&quot;)</f><v>25</v></c><c r="CQ63" s="56" t="n"><f aca="false">IF(AND(REF_TARGET&lt;=0,REF_TARGET&gt;-1),IF(ISNUMBER(UDVA_12),UDVA_12,IF(ISNUMBER(UDVA_6),UDVA_6,&quot;&quot;)),&quot;&quot;)</f><v>0</v></c><c r="CR63" s="53" t="str"><f aca="false">IF(ISNUMBER(PREOP_PENTACAM_RV),IF(ISNUMBER(SPH_6),IF(ISNUMBER($EQ63),0,1),&quot;&quot;),&quot;&quot;)</f><v></v></c><c r="CS63" s="53" t="str"><f aca="false">IF(ISNUMBER(PREOP_PENTACAM_RV),IF(ISNUMBER(SPH_12),IF(ISNUMBER($GM63),0,1),&quot;&quot;),&quot;&quot;)</f><v></v></c><c r="CT63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63" s="52" t="n"><v>7.34</v></c><c r="ER63" s="38" t="n"><v>7.46</v></c><c r="ES63" s="38" t="n"><v>61.8</v></c><c r="ET63" s="38" t="n"><v>0.7</v></c><c r="EU63" s="38" t="n"><v>0.77</v></c><c r="EV63" s="38" t="n"><v>0.81</v></c><c r="EW63" s="38" t="n"><v>3.85</v></c><c r="EX63" s="38" t="n"><v>4.36</v></c><c r="EY63" s="38" t="n"><v>510</v></c><c r="EZ63" s="38" t="n"><v>509</v></c><c r="FA63" s="38" t="n"><v>611</v></c><c r="FB63" s="38" t="n"><v>583</v></c><c r="FC63" s="38" t="n"><v>576</v></c><c r="FD63" s="38" t="n"><v>583</v></c><c r="FE63" s="38" t="n"><v>506</v></c><c r="FF63" s="38" t="n"><v>-0.52</v></c><c r="FG63" s="38" t="n"><v>-0.45</v></c><c r="FH63" s="38" t="n"><v>7.42</v></c><c r="FI63" s="38" t="n"><v>7.41</v></c><c r="FJ63" s="38" t="n"><v>7.52</v></c><c r="FK63" s="38" t="n"><v>7.89</v></c><c r="FL63" s="38" t="n"><v>8.26</v></c><c r="FM63" s="38" t="n"><v>8.61</v></c><c r="FN63" s="38" t="n"><v>0</v></c><c r="FO63" s="38" t="n"><v>1.4</v></c><c r="FP63" s="38" t="n"><v>6.12</v></c><c r="FQ63" s="38" t="n"><v>6.17</v></c><c r="FR63" s="38" t="n"><v>6.32</v></c><c r="FS63" s="38" t="n"><v>6.53</v></c><c r="FT63" s="38" t="n"><v>6.82</v></c><c r="FU63" s="38" t="n"><v>0</v></c><c r="FV63" s="38" t="n"><v>0</v></c><c r="FW63" s="58" t="n"><v>1.4</v></c><c r="II63" s="52" t="n"><f aca="false">IF(ISNUMBER(GM63),GM63,IF(ISNUMBER(EQ63),EQ63,&quot;&quot;))</f><v>7.34</v></c><c r="IJ63" s="38" t="n"><f aca="false">IF(ISNUMBER(GN63),GN63,IF(ISNUMBER(ER63),ER63,&quot;&quot;))</f><v>7.46</v></c><c r="IK63" s="38" t="n"><f aca="false">IF(ISNUMBER(GO63),GO63,IF(ISNUMBER(ES63),ES63,&quot;&quot;))</f><v>61.8</v></c><c r="IL63" s="38" t="n"><f aca="false">IF(ISNUMBER(GP63),GP63,IF(ISNUMBER(ET63),ET63,&quot;&quot;))</f><v>0.7</v></c><c r="IM63" s="38" t="n"><f aca="false">IF(ISNUMBER(GQ63),GQ63,IF(ISNUMBER(EU63),EU63,&quot;&quot;))</f><v>0.77</v></c><c r="IN63" s="38" t="n"><f aca="false">IF(ISNUMBER(GR63),GR63,IF(ISNUMBER(EV63),EV63,&quot;&quot;))</f><v>0.81</v></c><c r="IO63" s="38" t="n"><f aca="false">IF(ISNUMBER(GS63),GS63,IF(ISNUMBER(EW63),EW63,&quot;&quot;))</f><v>3.85</v></c><c r="IP63" s="38" t="n"><f aca="false">IF(ISNUMBER(GT63),GT63,IF(ISNUMBER(EX63),EX63,&quot;&quot;))</f><v>4.36</v></c><c r="IQ63" s="38" t="n"><f aca="false">IF(ISNUMBER(GU63),GU63,IF(ISNUMBER(EY63),EY63,&quot;&quot;))</f><v>510</v></c><c r="IR63" s="38" t="n"><f aca="false">IF(ISNUMBER(GV63),GV63,IF(ISNUMBER(EZ63),EZ63,&quot;&quot;))</f><v>509</v></c><c r="IS63" s="38" t="n"><f aca="false">IF(ISNUMBER(GW63),GW63,IF(ISNUMBER(FA63),FA63,&quot;&quot;))</f><v>611</v></c><c r="IT63" s="38" t="n"><f aca="false">IF(ISNUMBER(GX63),GX63,IF(ISNUMBER(FB63),FB63,&quot;&quot;))</f><v>583</v></c><c r="IU63" s="38" t="n"><f aca="false">IF(ISNUMBER(GY63),GY63,IF(ISNUMBER(FC63),FC63,&quot;&quot;))</f><v>576</v></c><c r="IV63" s="38" t="n"><f aca="false">IF(ISNUMBER(GZ63),GZ63,IF(ISNUMBER(FD63),FD63,&quot;&quot;))</f><v>583</v></c><c r="IW63" s="38" t="n"><f aca="false">IF(ISNUMBER(HA63),HA63,IF(ISNUMBER(FE63),FE63,&quot;&quot;))</f><v>506</v></c><c r="IX63" s="38" t="n"><f aca="false">IF(ISNUMBER(HB63),HB63,IF(ISNUMBER(FF63),FF63,&quot;&quot;))</f><v>-0.52</v></c><c r="IY63" s="38" t="n"><f aca="false">IF(ISNUMBER(HC63),HC63,IF(ISNUMBER(FG63),FG63,&quot;&quot;))</f><v>-0.45</v></c><c r="IZ63" s="38" t="n"><f aca="false">IF(ISNUMBER(HD63),HD63,IF(ISNUMBER(FH63),FH63,&quot;&quot;))</f><v>7.42</v></c><c r="JA63" s="38" t="n"><f aca="false">IF(ISNUMBER(HE63),HE63,IF(ISNUMBER(FI63),FI63,&quot;&quot;))</f><v>7.41</v></c><c r="JB63" s="38" t="n"><f aca="false">IF(ISNUMBER(HF63),HF63,IF(ISNUMBER(FJ63),FJ63,&quot;&quot;))</f><v>7.52</v></c><c r="JC63" s="38" t="n"><f aca="false">IF(ISNUMBER(HG63),HG63,IF(ISNUMBER(FK63),FK63,&quot;&quot;))</f><v>7.89</v></c><c r="JD63" s="38" t="n"><f aca="false">IF(ISNUMBER(HH63),HH63,IF(ISNUMBER(FL63),FL63,&quot;&quot;))</f><v>8.26</v></c><c r="JE63" s="38" t="n"><f aca="false">IF(ISNUMBER(HI63),HI63,IF(ISNUMBER(FM63),FM63,&quot;&quot;))</f><v>8.61</v></c><c r="JF63" s="38" t="n"><f aca="false">IF(ISNUMBER(HJ63),HJ63,IF(ISNUMBER(FN63),FN63,&quot;&quot;))</f><v>0</v></c><c r="JG63" s="38" t="n"><f aca="false">IF(ISNUMBER(HK63),HK63,IF(ISNUMBER(FO63),FO63,&quot;&quot;))</f><v>1.4</v></c><c r="JH63" s="38" t="n"><f aca="false">IF(ISNUMBER(HL63),HL63,IF(ISNUMBER(FP63),FP63,&quot;&quot;))</f><v>6.12</v></c><c r="JI63" s="38" t="n"><f aca="false">IF(ISNUMBER(HM63),HM63,IF(ISNUMBER(FQ63),FQ63,&quot;&quot;))</f><v>6.17</v></c><c r="JJ63" s="38" t="n"><f aca="false">IF(ISNUMBER(HN63),HN63,IF(ISNUMBER(FR63),FR63,&quot;&quot;))</f><v>6.32</v></c><c r="JK63" s="38" t="n"><f aca="false">IF(ISNUMBER(HO63),HO63,IF(ISNUMBER(FS63),FS63,&quot;&quot;))</f><v>6.53</v></c><c r="JL63" s="38" t="n"><f aca="false">IF(ISNUMBER(HP63),HP63,IF(ISNUMBER(FT63),FT63,&quot;&quot;))</f><v>6.82</v></c><c r="JM63" s="38" t="n"><f aca="false">IF(ISNUMBER(HQ63),HQ63,IF(ISNUMBER(FU63),FU63,&quot;&quot;))</f><v>0</v></c><c r="JN63" s="51" t="n"><f aca="false">IF(ISNUMBER(HR63),HR63,IF(ISNUMBER(FV63),FV63,&quot;&quot;))</f><v>0</v></c><c r="JO63" s="59" t="n"><f aca="false">IF(ISNUMBER(HS63),HS63,IF(ISNUMBER(FW63),FW63,&quot;&quot;))</f><v>1.4</v></c><c r="JP63" s="59" t="str"><f aca="false">IF(ISNUMBER(HT63),HT63,IF(ISNUMBER(FX63),FX63,&quot;&quot;))</f><v></v></c><c r="JQ63" s="59" t="str"><f aca="false">IF(ISNUMBER(HU63),HU63,IF(ISNUMBER(FY63),FY63,&quot;&quot;))</f><v></v></c><c r="JR63" s="59" t="str"><f aca="false">IF(ISNUMBER(HV63),HV63,IF(ISNUMBER(FZ63),FZ63,&quot;&quot;))</f><v></v></c><c r="JS63" s="59" t="str"><f aca="false">IF(ISNUMBER(HW63),HW63,IF(ISNUMBER(GA63),GA63,&quot;&quot;))</f><v></v></c><c r="JT63" s="59" t="str"><f aca="false">IF(ISNUMBER(HX63),HX63,IF(ISNUMBER(GB63),GB63,&quot;&quot;))</f><v></v></c><c r="JU63" s="59" t="str"><f aca="false">IF(ISNUMBER(HY63),HY63,IF(ISNUMBER(GC63),GC63,&quot;&quot;))</f><v></v></c><c r="JV63" s="59" t="str"><f aca="false">IF(ISNUMBER(HZ63),HZ63,IF(ISNUMBER(GD63),GD63,&quot;&quot;))</f><v></v></c><c r="JW63" s="59" t="str"><f aca="false">IF(ISNUMBER(IA63),IA63,IF(ISNUMBER(GE63),GE63,&quot;&quot;))</f><v></v></c><c r="JX63" s="59" t="str"><f aca="false">IF(ISNUMBER(IB63),IB63,IF(ISNUMBER(GF63),GF63,&quot;&quot;))</f><v></v></c><c r="JY63" s="59" t="str"><f aca="false">IF(ISNUMBER(IC63),IC63,IF(ISNUMBER(GG63),GG63,&quot;&quot;))</f><v></v></c><c r="JZ63" s="59" t="str"><f aca="false">IF(ISNUMBER(ID63),ID63,IF(ISNUMBER(GH63),GH63,&quot;&quot;))</f><v></v></c><c r="KA63" s="59" t="str"><f aca="false">IF(ISNUMBER(IE63),IE63,IF(ISNUMBER(GI63),GI63,&quot;&quot;))</f><v></v></c><c r="KB63" s="59" t="str"><f aca="false">IF(ISNUMBER(IF63),IF63,IF(ISNUMBER(GJ63),GJ63,&quot;&quot;))</f><v></v></c><c r="KC63" s="59" t="str"><f aca="false">IF(ISNUMBER(IG63),IG63,IF(ISNUMBER(GK63),GK63,&quot;&quot;))</f><v></v></c><c r="KD63" s="61" t="str"><f aca="false">IF(ISNUMBER(IH63),IH63,IF(ISNUMBER(GL63),GL63,&quot;&quot;))</f><v></v></c><c r="KE63" s="52" t="str"><f aca="false">IF(AND(ISNUMBER(II63),ISNUMBER(CU63)),II63-CU63,&quot;&quot;)</f><v></v></c><c r="KF63" s="38" t="str"><f aca="false">IF(AND(ISNUMBER(IJ63),ISNUMBER(CV63)),IJ63-CV63,&quot;&quot;)</f><v></v></c><c r="KG63" s="38" t="str"><f aca="false">IF(AND(ISNUMBER(IK63),ISNUMBER(CW63)),IK63-CW63,&quot;&quot;)</f><v></v></c><c r="KH63" s="38" t="str"><f aca="false">IF(AND(ISNUMBER(IL63),ISNUMBER(CX63)),IL63-CX63,&quot;&quot;)</f><v></v></c><c r="KI63" s="38" t="str"><f aca="false">IF(AND(ISNUMBER(IM63),ISNUMBER(CY63)),IM63-CY63,&quot;&quot;)</f><v></v></c><c r="KJ63" s="38" t="str"><f aca="false">IF(AND(ISNUMBER(IN63),ISNUMBER(CZ63)),IN63-CZ63,&quot;&quot;)</f><v></v></c><c r="KK63" s="38" t="str"><f aca="false">IF(AND(ISNUMBER(IO63),ISNUMBER(DA63)),IO63-DA63,&quot;&quot;)</f><v></v></c><c r="KL63" s="38" t="str"><f aca="false">IF(AND(ISNUMBER(IP63),ISNUMBER(DB63)),IP63-DB63,&quot;&quot;)</f><v></v></c><c r="KM63" s="38" t="str"><f aca="false">IF(AND(ISNUMBER(IQ63),ISNUMBER(DC63)),IQ63-DC63,&quot;&quot;)</f><v></v></c><c r="KN63" s="38" t="str"><f aca="false">IF(AND(ISNUMBER(IR63),ISNUMBER(DD63)),IR63-DD63,&quot;&quot;)</f><v></v></c><c r="KO63" s="38" t="str"><f aca="false">IF(AND(ISNUMBER(IS63),ISNUMBER(DE63)),IS63-DE63,&quot;&quot;)</f><v></v></c><c r="KP63" s="38" t="str"><f aca="false">IF(AND(ISNUMBER(IT63),ISNUMBER(DF63)),IT63-DF63,&quot;&quot;)</f><v></v></c><c r="KQ63" s="38" t="str"><f aca="false">IF(AND(ISNUMBER(IU63),ISNUMBER(DG63)),IU63-DG63,&quot;&quot;)</f><v></v></c><c r="KR63" s="38" t="str"><f aca="false">IF(AND(ISNUMBER(IV63),ISNUMBER(DH63)),IV63-DH63,&quot;&quot;)</f><v></v></c><c r="KS63" s="38" t="str"><f aca="false">IF(AND(ISNUMBER(IW63),ISNUMBER(DI63)),IW63-DI63,&quot;&quot;)</f><v></v></c><c r="KT63" s="38" t="str"><f aca="false">IF(AND(ISNUMBER(IX63),ISNUMBER(DJ63)),IX63-DJ63,&quot;&quot;)</f><v></v></c><c r="KU63" s="38" t="str"><f aca="false">IF(AND(ISNUMBER(IY63),ISNUMBER(DK63)),IY63-DK63,&quot;&quot;)</f><v></v></c><c r="KV63" s="38" t="str"><f aca="false">IF(AND(ISNUMBER(IZ63),ISNUMBER(DL63)),IZ63-DL63,&quot;&quot;)</f><v></v></c><c r="KW63" s="38" t="str"><f aca="false">IF(AND(ISNUMBER(JA63),ISNUMBER(DM63)),JA63-DM63,&quot;&quot;)</f><v></v></c><c r="KX63" s="38" t="str"><f aca="false">IF(AND(ISNUMBER(JB63),ISNUMBER(DN63)),JB63-DN63,&quot;&quot;)</f><v></v></c><c r="KY63" s="38" t="str"><f aca="false">IF(AND(ISNUMBER(JC63),ISNUMBER(DO63)),JC63-DO63,&quot;&quot;)</f><v></v></c><c r="KZ63" s="38" t="str"><f aca="false">IF(AND(ISNUMBER(JD63),ISNUMBER(DP63)),JD63-DP63,&quot;&quot;)</f><v></v></c><c r="LA63" s="38" t="str"><f aca="false">IF(AND(ISNUMBER(JE63),ISNUMBER(DQ63)),JE63-DQ63,&quot;&quot;)</f><v></v></c><c r="LB63" s="38" t="str"><f aca="false">IF(AND(ISNUMBER(JF63),ISNUMBER(DR63)),JF63-DR63,&quot;&quot;)</f><v></v></c><c r="LC63" s="38" t="str"><f aca="false">IF(AND(ISNUMBER(JG63),ISNUMBER(DS63)),JG63-DS63,&quot;&quot;)</f><v></v></c><c r="LD63" s="38" t="str"><f aca="false">IF(AND(ISNUMBER(JH63),ISNUMBER(DT63)),JH63-DT63,&quot;&quot;)</f><v></v></c><c r="LE63" s="38" t="str"><f aca="false">IF(AND(ISNUMBER(JI63),ISNUMBER(DU63)),JI63-DU63,&quot;&quot;)</f><v></v></c><c r="LF63" s="38" t="str"><f aca="false">IF(AND(ISNUMBER(JJ63),ISNUMBER(DV63)),JJ63-DV63,&quot;&quot;)</f><v></v></c><c r="LG63" s="38" t="str"><f aca="false">IF(AND(ISNUMBER(JK63),ISNUMBER(DW63)),JK63-DW63,&quot;&quot;)</f><v></v></c><c r="LH63" s="38" t="str"><f aca="false">IF(AND(ISNUMBER(JL63),ISNUMBER(DX63)),JL63-DX63,&quot;&quot;)</f><v></v></c><c r="LI63" s="38" t="str"><f aca="false">IF(AND(ISNUMBER(JM63),ISNUMBER(DY63)),JM63-DY63,&quot;&quot;)</f><v></v></c><c r="LJ63" s="38" t="str"><f aca="false">IF(AND(ISNUMBER(JN63),ISNUMBER(DZ63)),JN63-DZ63,&quot;&quot;)</f><v></v></c><c r="LK63" s="38" t="str"><f aca="false">IF(AND(ISNUMBER(JO63),ISNUMBER(EA63)),JO63-EA63,&quot;&quot;)</f><v></v></c><c r="LL63" s="38" t="str"><f aca="false">IF(AND(ISNUMBER(JP63),ISNUMBER(EB63)),JP63-EB63,&quot;&quot;)</f><v></v></c><c r="LM63" s="38" t="str"><f aca="false">IF(AND(ISNUMBER(JQ63),ISNUMBER(EC63)),JQ63-EC63,&quot;&quot;)</f><v></v></c><c r="LN63" s="38" t="str"><f aca="false">IF(AND(ISNUMBER(JR63),ISNUMBER(ED63)),JR63-ED63,&quot;&quot;)</f><v></v></c><c r="LO63" s="38" t="str"><f aca="false">IF(AND(ISNUMBER(JS63),ISNUMBER(EE63)),JS63-EE63,&quot;&quot;)</f><v></v></c><c r="LP63" s="38" t="str"><f aca="false">IF(AND(ISNUMBER(JT63),ISNUMBER(EF63)),JT63-EF63,&quot;&quot;)</f><v></v></c><c r="LQ63" s="38" t="str"><f aca="false">IF(AND(ISNUMBER(JU63),ISNUMBER(EG63)),JU63-EG63,&quot;&quot;)</f><v></v></c><c r="LR63" s="38" t="str"><f aca="false">IF(AND(ISNUMBER(JV63),ISNUMBER(EH63)),JV63-EH63,&quot;&quot;)</f><v></v></c><c r="LS63" s="38" t="str"><f aca="false">IF(AND(ISNUMBER(JW63),ISNUMBER(EI63)),JW63-EI63,&quot;&quot;)</f><v></v></c><c r="LT63" s="38" t="str"><f aca="false">IF(AND(ISNUMBER(JX63),ISNUMBER(EJ63)),JX63-EJ63,&quot;&quot;)</f><v></v></c><c r="LU63" s="38" t="str"><f aca="false">IF(AND(ISNUMBER(JY63),ISNUMBER(EK63)),JY63-EK63,&quot;&quot;)</f><v></v></c><c r="LV63" s="38" t="str"><f aca="false">IF(AND(ISNUMBER(JZ63),ISNUMBER(EL63)),JZ63-EL63,&quot;&quot;)</f><v></v></c><c r="LW63" s="38" t="str"><f aca="false">IF(AND(ISNUMBER(KA63),ISNUMBER(EM63)),KA63-EM63,&quot;&quot;)</f><v></v></c><c r="LX63" s="38" t="str"><f aca="false">IF(AND(ISNUMBER(KB63),ISNUMBER(EN63)),KB63-EN63,&quot;&quot;)</f><v></v></c><c r="LY63" s="38" t="str"><f aca="false">IF(AND(ISNUMBER(KC63),ISNUMBER(EO63)),KC63-EO63,&quot;&quot;)</f><v></v></c><c r="LZ63" s="38" t="str"><f aca="false">IF(AND(ISNUMBER(KD63),ISNUMBER(EP63)),KD63-EP63,&quot;&quot;)</f><v></v></c><c r="MA63" s="38" t="str"><f aca="false">IF(AND(ISNUMBER(HT63),ISNUMBER(FX63)),HT63-FX63,&quot;&quot;)</f><v></v></c><c r="MB63" s="38" t="str"><f aca="false">IF(AND(ISNUMBER(HU63),ISNUMBER(FY63)),HU63-FY63,&quot;&quot;)</f><v></v></c><c r="MC63" s="38" t="str"><f aca="false">IF(AND(ISNUMBER(HY63),ISNUMBER(GC63)),HY63-GC63,&quot;&quot;)</f><v></v></c><c r="MD63" s="38" t="n"><f aca="false">HZ63-GD63</f><v>0</v></c></row><row collapsed="false" customFormat="false" customHeight="true" hidden="false" ht="26.25" outlineLevel="0" r="64"><c r="A64" s="35" t="n"><v>41213</v></c><c r="B64" s="36" t="s"><v>453</v></c><c r="C64" s="36" t="s"><v>454</v></c><c r="D64" s="37" t="s"><v>331</v></c><c r="E64" s="38" t="n"><v>55</v></c><c r="F64" s="39" t="n"><v>21053</v></c><c r="G64" s="38" t="s"><v>340</v></c><c r="H64" s="38" t="s"><v>333</v></c><c r="I64" s="38" t="n"><v>1835663</v></c><c r="K64" s="40"/><c r="L64" s="41"/><c r="M64" s="41"/><c r="N64" s="41"/><c r="O64" s="41"/><c r="P64" s="38" t="n"><v>-0.5</v></c><c r="Q64" s="38" t="n"><v>-0.52</v></c><c r="R64" s="38" t="s"><v>334</v></c><c r="S64" s="44" t="n"><v>41179</v></c><c r="T64" s="45" t="n"><v>0</v></c><c r="U64" s="45" t="n"><v>1.25</v></c><c r="V64" s="38" t="n"><v>7</v></c><c r="W64" s="38" t="n"><v>60</v></c><c r="X64" s="38" t="n"><v>14</v></c><c r="Y64" s="38" t="n"><v>697</v></c><c r="Z64" s="38" t="n"><v>23.83</v></c><c r="AA64" s="38" t="n"><v>12.1</v></c><c r="AB64" s="38" t="n"><v>4.72</v></c><c r="AC64" s="38" t="n"><v>2.78</v></c><c r="AD64" s="38" t="n"><v>41.75</v></c><c r="AE64" s="38" t="n"><v>1</v></c><c r="AF64" s="38" t="n"><v>43</v></c><c r="AG64" s="38" t="n"><v>91</v></c><c r="AH64" s="38" t="n"><v>0</v></c><c r="AI64" s="38" t="n"><f aca="false">IF(AND(ISNUMBER(SK),SK&gt;0),1,0)</f><v>0</v></c><c r="AJ64" s="34" t="s"><v>455</v></c><c r="AK64" s="46" t="n"><v>41340</v></c><c r="AL64" s="47" t="n"><v>40</v></c><c r="AM64" s="45" t="n"><v>-1.25</v></c><c r="AN64" s="45" t="n"><v>0.5</v></c><c r="AO64" s="38" t="n"><v>60</v></c><c r="AP64" s="38" t="n"><v>20</v></c><c r="AQ64" s="38" t="n"><v>12</v></c><c r="AR64" s="38" t="n"><v>514</v></c><c r="AS64" s="38" t="n"><v>1961</v></c><c r="AZ64" s="38" t="n"><f aca="false">IF(ISNUMBER(AM64),AM64+0.5*AN64,&quot;&quot;)</f><v>-1</v></c><c r="BA64" s="38" t="n"><f aca="false">IF(ISNUMBER(AZ64),IF(ISNUMBER(Q64),AZ64-Q64,&quot;MISSING&quot;),&quot;&quot;)</f><v>-0.48</v></c><c r="BB64" s="38" t="n"><f aca="false">IF(AND(ISNUMBER(AR64),ISNUMBER(Y64)),AR64-Y64,IF(ISNUMBER(AR64),&quot;MISSING&quot;,&quot;&quot;))</f><v>-183</v></c><c r="BC64" s="48" t="s"><v>336</v></c><c r="BR64" s="38" t="str"><f aca="false">IF(ISNUMBER(BE64),BE64+0.5*BF64,&quot;&quot;)</f><v></v></c><c r="BS64" s="38" t="str"><f aca="false">IF(ISNUMBER(BR64),IF(ISNUMBER($Q64),BR64-$Q64,&quot;MISSING&quot;),&quot;&quot;)</f><v></v></c><c r="BT64" s="38" t="str"><f aca="false">IF(AND(ISNUMBER(BJ64),ISNUMBER($Y64)),BJ64-$Y64,IF(ISNUMBER(BJ64),&quot;MISSING&quot;,&quot;&quot;))</f><v></v></c><c r="BU64" s="38" t="n"><f aca="false">IF(AND(ISBLANK($AM64),ISBLANK($BE64)),0,1)</f><v>1</v></c><c r="BV64" s="38" t="n"><f aca="false">IF(AND(ISNUMBER($AM64),ISNUMBER($BE64)),1,0)</f><v>0</v></c><c r="BW64" s="38" t="str"><f aca="false">IF(BV64,SE_PREOP,&quot;&quot;)</f><v></v></c><c r="BX64" s="38" t="str"><f aca="false">IF(FU_6_AND_12,SE_6,&quot;&quot;)</f><v></v></c><c r="BY64" s="38" t="str"><f aca="false">IF(FU_6_AND_12,SE_12,&quot;&quot;)</f><v></v></c><c r="BZ64" s="49" t="n"><f aca="false">IF(AND(ISNUMBER(BC64),ISNUMBER(BE64)),BC64-A64,IF(ISNUMBER(AK64),AK64-A64,0))</f><v>127</v></c><c r="CA64" s="50" t="n"><f aca="false">IF(BZ64&gt;0,BZ64/30,&quot;&quot;)</f><v>4.23333333333333</v></c><c r="CB64" s="38" t="str"><f aca="false">IF(AND(ISNUMBER(AZ64),ISNUMBER(BR64)),(BR64-AZ64),&quot;&quot;)</f><v></v></c><c r="CC64" s="38" t="str"><f aca="false">IF(AND(ISNUMBER(AX64), ISNUMBER(AD64)), AVERAGE(AX64,AV64)-AVERAGE(AD64,AF64),&quot;&quot;)</f><v></v></c><c r="CD64" s="38" t="str"><f aca="false">IF(AND(ISNUMBER(BN64), ISNUMBER(AD64)), AVERAGE(BN64,BP64)-AVERAGE(AD64,AF64),&quot;&quot;)</f><v></v></c><c r="CE64" s="38" t="str"><f aca="false">IF(ISNUMBER(CD64),CD64,IF(ISNUMBER(CC64),CC64,&quot;&quot;))</f><v></v></c><c r="CF64" s="38" t="n"><f aca="false">IF(AND(ISNUMBER(SPH_PREOP),ISNUMBER(SE_LAST_)),SPH_PREOP+CYL_PREOP/2,&quot;&quot;)</f><v>0.625</v></c><c r="CG64" s="38" t="n"><f aca="false">IF(ISNUMBER(SE_12),SE_12,IF(ISNUMBER(SE_6),SE_6,&quot;&quot;))</f><v>-1</v></c><c r="CH64" s="51" t="n"><f aca="false">IF(AND(ISNUMBER(SE_LAST_),ISNUMBER(REF_TARGET)),SE_LAST_-REF_TARGET,&quot;&quot;)</f><v>-0.48</v></c><c r="CI64" s="52" t="n"><f aca="false">IF(ISNUMBER(Y64),IF(ISNUMBER(BJ64),BJ64-Y64,IF(ISNUMBER(AR64),AR64-Y64,&quot;&quot;)),&quot;&quot;)</f><v>-183</v></c><c r="CJ64" s="38" t="str"><f aca="false">IF(ISNUMBER(Z64),IF(ISNUMBER(AT64),AT64-Z64,IF(ISNUMBER(BL64),BL64-Z64,&quot;&quot;)),&quot;&quot;)</f><v></v></c><c r="CK64" s="53" t="n"><f aca="false">IF(ISNUMBER(LAST_SE_ERROR),REF_TARGET,&quot;&quot;)</f><v>-0.52</v></c><c r="CL64" s="53" t="n"><f aca="false">IF(AND(OR(ISNUMBER(BH64),ISNUMBER(AP64)),ISNUMBER(W64)),-LOG(20/W64)--LOG(20/IF(ISNUMBER(BH64),BH64,AP64)),&quot;&quot;)</f><v>0.477121254719662</v></c><c r="CM64" s="54" t="n"><f aca="false">IF(ISNUMBER(BF64),BF64,IF(ISNUMBER(AN64),AN64,&quot;&quot;))</f><v>0.5</v></c><c r="CN64" s="54" t="n"><f aca="false">IF(AND(ISNUMBER(CM64),ISNUMBER(U64)),CM64-U64,&quot;&quot;)</f><v>-0.75</v></c><c r="CO64" s="55" t="n"><f aca="false">IF(ISNUMBER(BCVA_12),BCVA_12,IF(ISNUMBER(BCVA_6),BCVA_6,&quot;&quot;))</f><v>20</v></c><c r="CP64" s="55" t="n"><f aca="false">IF(ISNUMBER(CO64),PREOP_BCVA,&quot;&quot;)</f><v>60</v></c><c r="CQ64" s="56" t="n"><f aca="false">IF(AND(REF_TARGET&lt;=0,REF_TARGET&gt;-1),IF(ISNUMBER(UDVA_12),UDVA_12,IF(ISNUMBER(UDVA_6),UDVA_6,&quot;&quot;)),&quot;&quot;)</f><v>40</v></c><c r="CR64" s="53" t="str"><f aca="false">IF(ISNUMBER(PREOP_PENTACAM_RV),IF(ISNUMBER(SPH_6),IF(ISNUMBER($EQ64),0,1),&quot;&quot;),&quot;&quot;)</f><v></v></c><c r="CS64" s="53" t="str"><f aca="false">IF(ISNUMBER(PREOP_PENTACAM_RV),IF(ISNUMBER(SPH_12),IF(ISNUMBER($GM64),0,1),&quot;&quot;),&quot;&quot;)</f><v></v></c><c r="CT64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64" s="52" t="n"><v>8.23</v></c><c r="ER64" s="38" t="n"><v>8.01</v></c><c r="ES64" s="38" t="n"><v>14.8</v></c><c r="ET64" s="38" t="n"><v>-1.1</v></c><c r="EU64" s="38" t="n"><v>0.68</v></c><c r="EV64" s="38" t="n"><v>0.71</v></c><c r="EW64" s="38" t="n"><v>4.39</v></c><c r="EX64" s="38" t="n"><v>4.93</v></c><c r="EY64" s="38" t="n"><v>532</v></c><c r="EZ64" s="38" t="n"><v>528</v></c><c r="FA64" s="38" t="n"><v>683</v></c><c r="FB64" s="38" t="n"><v>582</v></c><c r="FC64" s="38" t="n"><v>605</v></c><c r="FD64" s="38" t="n"><v>615</v></c><c r="FE64" s="38" t="n"><v>518</v></c><c r="FF64" s="38" t="n"><v>1.3</v></c><c r="FG64" s="38" t="n"><v>-0.79</v></c><c r="FH64" s="38" t="n"><v>8.1</v></c><c r="FI64" s="38" t="n"><v>8.12</v></c><c r="FJ64" s="38" t="n"><v>8.2</v></c><c r="FK64" s="38" t="n"><v>8.45</v></c><c r="FL64" s="38" t="n"><v>8.85</v></c><c r="FM64" s="38" t="n"><v>9</v></c><c r="FN64" s="38" t="n"><v>0</v></c><c r="FO64" s="38" t="n"><v>0.9</v></c><c r="FP64" s="38" t="n"><v>6.95</v></c><c r="FQ64" s="38" t="n"><v>6.6</v></c><c r="FR64" s="38" t="n"><v>6.65</v></c><c r="FS64" s="38" t="n"><v>7.2</v></c><c r="FT64" s="38" t="n"><v>7.61</v></c><c r="FU64" s="38" t="n"><v>7.57</v></c><c r="FV64" s="38" t="n"><v>0</v></c><c r="FW64" s="58" t="n"><v>0.9</v></c><c r="II64" s="52" t="n"><f aca="false">IF(ISNUMBER(GM64),GM64,IF(ISNUMBER(EQ64),EQ64,&quot;&quot;))</f><v>8.23</v></c><c r="IJ64" s="38" t="n"><f aca="false">IF(ISNUMBER(GN64),GN64,IF(ISNUMBER(ER64),ER64,&quot;&quot;))</f><v>8.01</v></c><c r="IK64" s="38" t="n"><f aca="false">IF(ISNUMBER(GO64),GO64,IF(ISNUMBER(ES64),ES64,&quot;&quot;))</f><v>14.8</v></c><c r="IL64" s="38" t="n"><f aca="false">IF(ISNUMBER(GP64),GP64,IF(ISNUMBER(ET64),ET64,&quot;&quot;))</f><v>-1.1</v></c><c r="IM64" s="38" t="n"><f aca="false">IF(ISNUMBER(GQ64),GQ64,IF(ISNUMBER(EU64),EU64,&quot;&quot;))</f><v>0.68</v></c><c r="IN64" s="38" t="n"><f aca="false">IF(ISNUMBER(GR64),GR64,IF(ISNUMBER(EV64),EV64,&quot;&quot;))</f><v>0.71</v></c><c r="IO64" s="38" t="n"><f aca="false">IF(ISNUMBER(GS64),GS64,IF(ISNUMBER(EW64),EW64,&quot;&quot;))</f><v>4.39</v></c><c r="IP64" s="38" t="n"><f aca="false">IF(ISNUMBER(GT64),GT64,IF(ISNUMBER(EX64),EX64,&quot;&quot;))</f><v>4.93</v></c><c r="IQ64" s="38" t="n"><f aca="false">IF(ISNUMBER(GU64),GU64,IF(ISNUMBER(EY64),EY64,&quot;&quot;))</f><v>532</v></c><c r="IR64" s="38" t="n"><f aca="false">IF(ISNUMBER(GV64),GV64,IF(ISNUMBER(EZ64),EZ64,&quot;&quot;))</f><v>528</v></c><c r="IS64" s="38" t="n"><f aca="false">IF(ISNUMBER(GW64),GW64,IF(ISNUMBER(FA64),FA64,&quot;&quot;))</f><v>683</v></c><c r="IT64" s="38" t="n"><f aca="false">IF(ISNUMBER(GX64),GX64,IF(ISNUMBER(FB64),FB64,&quot;&quot;))</f><v>582</v></c><c r="IU64" s="38" t="n"><f aca="false">IF(ISNUMBER(GY64),GY64,IF(ISNUMBER(FC64),FC64,&quot;&quot;))</f><v>605</v></c><c r="IV64" s="38" t="n"><f aca="false">IF(ISNUMBER(GZ64),GZ64,IF(ISNUMBER(FD64),FD64,&quot;&quot;))</f><v>615</v></c><c r="IW64" s="38" t="n"><f aca="false">IF(ISNUMBER(HA64),HA64,IF(ISNUMBER(FE64),FE64,&quot;&quot;))</f><v>518</v></c><c r="IX64" s="38" t="n"><f aca="false">IF(ISNUMBER(HB64),HB64,IF(ISNUMBER(FF64),FF64,&quot;&quot;))</f><v>1.3</v></c><c r="IY64" s="38" t="n"><f aca="false">IF(ISNUMBER(HC64),HC64,IF(ISNUMBER(FG64),FG64,&quot;&quot;))</f><v>-0.79</v></c><c r="IZ64" s="38" t="n"><f aca="false">IF(ISNUMBER(HD64),HD64,IF(ISNUMBER(FH64),FH64,&quot;&quot;))</f><v>8.1</v></c><c r="JA64" s="38" t="n"><f aca="false">IF(ISNUMBER(HE64),HE64,IF(ISNUMBER(FI64),FI64,&quot;&quot;))</f><v>8.12</v></c><c r="JB64" s="38" t="n"><f aca="false">IF(ISNUMBER(HF64),HF64,IF(ISNUMBER(FJ64),FJ64,&quot;&quot;))</f><v>8.2</v></c><c r="JC64" s="38" t="n"><f aca="false">IF(ISNUMBER(HG64),HG64,IF(ISNUMBER(FK64),FK64,&quot;&quot;))</f><v>8.45</v></c><c r="JD64" s="38" t="n"><f aca="false">IF(ISNUMBER(HH64),HH64,IF(ISNUMBER(FL64),FL64,&quot;&quot;))</f><v>8.85</v></c><c r="JE64" s="38" t="n"><f aca="false">IF(ISNUMBER(HI64),HI64,IF(ISNUMBER(FM64),FM64,&quot;&quot;))</f><v>9</v></c><c r="JF64" s="38" t="n"><f aca="false">IF(ISNUMBER(HJ64),HJ64,IF(ISNUMBER(FN64),FN64,&quot;&quot;))</f><v>0</v></c><c r="JG64" s="38" t="n"><f aca="false">IF(ISNUMBER(HK64),HK64,IF(ISNUMBER(FO64),FO64,&quot;&quot;))</f><v>0.9</v></c><c r="JH64" s="38" t="n"><f aca="false">IF(ISNUMBER(HL64),HL64,IF(ISNUMBER(FP64),FP64,&quot;&quot;))</f><v>6.95</v></c><c r="JI64" s="38" t="n"><f aca="false">IF(ISNUMBER(HM64),HM64,IF(ISNUMBER(FQ64),FQ64,&quot;&quot;))</f><v>6.6</v></c><c r="JJ64" s="38" t="n"><f aca="false">IF(ISNUMBER(HN64),HN64,IF(ISNUMBER(FR64),FR64,&quot;&quot;))</f><v>6.65</v></c><c r="JK64" s="38" t="n"><f aca="false">IF(ISNUMBER(HO64),HO64,IF(ISNUMBER(FS64),FS64,&quot;&quot;))</f><v>7.2</v></c><c r="JL64" s="38" t="n"><f aca="false">IF(ISNUMBER(HP64),HP64,IF(ISNUMBER(FT64),FT64,&quot;&quot;))</f><v>7.61</v></c><c r="JM64" s="38" t="n"><f aca="false">IF(ISNUMBER(HQ64),HQ64,IF(ISNUMBER(FU64),FU64,&quot;&quot;))</f><v>7.57</v></c><c r="JN64" s="51" t="n"><f aca="false">IF(ISNUMBER(HR64),HR64,IF(ISNUMBER(FV64),FV64,&quot;&quot;))</f><v>0</v></c><c r="JO64" s="59" t="n"><f aca="false">IF(ISNUMBER(HS64),HS64,IF(ISNUMBER(FW64),FW64,&quot;&quot;))</f><v>0.9</v></c><c r="JP64" s="59" t="str"><f aca="false">IF(ISNUMBER(HT64),HT64,IF(ISNUMBER(FX64),FX64,&quot;&quot;))</f><v></v></c><c r="JQ64" s="59" t="str"><f aca="false">IF(ISNUMBER(HU64),HU64,IF(ISNUMBER(FY64),FY64,&quot;&quot;))</f><v></v></c><c r="JR64" s="59" t="str"><f aca="false">IF(ISNUMBER(HV64),HV64,IF(ISNUMBER(FZ64),FZ64,&quot;&quot;))</f><v></v></c><c r="JS64" s="59" t="str"><f aca="false">IF(ISNUMBER(HW64),HW64,IF(ISNUMBER(GA64),GA64,&quot;&quot;))</f><v></v></c><c r="JT64" s="59" t="str"><f aca="false">IF(ISNUMBER(HX64),HX64,IF(ISNUMBER(GB64),GB64,&quot;&quot;))</f><v></v></c><c r="JU64" s="59" t="str"><f aca="false">IF(ISNUMBER(HY64),HY64,IF(ISNUMBER(GC64),GC64,&quot;&quot;))</f><v></v></c><c r="JV64" s="59" t="str"><f aca="false">IF(ISNUMBER(HZ64),HZ64,IF(ISNUMBER(GD64),GD64,&quot;&quot;))</f><v></v></c><c r="JW64" s="59" t="str"><f aca="false">IF(ISNUMBER(IA64),IA64,IF(ISNUMBER(GE64),GE64,&quot;&quot;))</f><v></v></c><c r="JX64" s="59" t="str"><f aca="false">IF(ISNUMBER(IB64),IB64,IF(ISNUMBER(GF64),GF64,&quot;&quot;))</f><v></v></c><c r="JY64" s="59" t="str"><f aca="false">IF(ISNUMBER(IC64),IC64,IF(ISNUMBER(GG64),GG64,&quot;&quot;))</f><v></v></c><c r="JZ64" s="59" t="str"><f aca="false">IF(ISNUMBER(ID64),ID64,IF(ISNUMBER(GH64),GH64,&quot;&quot;))</f><v></v></c><c r="KA64" s="59" t="str"><f aca="false">IF(ISNUMBER(IE64),IE64,IF(ISNUMBER(GI64),GI64,&quot;&quot;))</f><v></v></c><c r="KB64" s="59" t="str"><f aca="false">IF(ISNUMBER(IF64),IF64,IF(ISNUMBER(GJ64),GJ64,&quot;&quot;))</f><v></v></c><c r="KC64" s="59" t="str"><f aca="false">IF(ISNUMBER(IG64),IG64,IF(ISNUMBER(GK64),GK64,&quot;&quot;))</f><v></v></c><c r="KD64" s="61" t="str"><f aca="false">IF(ISNUMBER(IH64),IH64,IF(ISNUMBER(GL64),GL64,&quot;&quot;))</f><v></v></c><c r="KE64" s="52" t="str"><f aca="false">IF(AND(ISNUMBER(II64),ISNUMBER(CU64)),II64-CU64,&quot;&quot;)</f><v></v></c><c r="KF64" s="38" t="str"><f aca="false">IF(AND(ISNUMBER(IJ64),ISNUMBER(CV64)),IJ64-CV64,&quot;&quot;)</f><v></v></c><c r="KG64" s="38" t="str"><f aca="false">IF(AND(ISNUMBER(IK64),ISNUMBER(CW64)),IK64-CW64,&quot;&quot;)</f><v></v></c><c r="KH64" s="38" t="str"><f aca="false">IF(AND(ISNUMBER(IL64),ISNUMBER(CX64)),IL64-CX64,&quot;&quot;)</f><v></v></c><c r="KI64" s="38" t="str"><f aca="false">IF(AND(ISNUMBER(IM64),ISNUMBER(CY64)),IM64-CY64,&quot;&quot;)</f><v></v></c><c r="KJ64" s="38" t="str"><f aca="false">IF(AND(ISNUMBER(IN64),ISNUMBER(CZ64)),IN64-CZ64,&quot;&quot;)</f><v></v></c><c r="KK64" s="38" t="str"><f aca="false">IF(AND(ISNUMBER(IO64),ISNUMBER(DA64)),IO64-DA64,&quot;&quot;)</f><v></v></c><c r="KL64" s="38" t="str"><f aca="false">IF(AND(ISNUMBER(IP64),ISNUMBER(DB64)),IP64-DB64,&quot;&quot;)</f><v></v></c><c r="KM64" s="38" t="str"><f aca="false">IF(AND(ISNUMBER(IQ64),ISNUMBER(DC64)),IQ64-DC64,&quot;&quot;)</f><v></v></c><c r="KN64" s="38" t="str"><f aca="false">IF(AND(ISNUMBER(IR64),ISNUMBER(DD64)),IR64-DD64,&quot;&quot;)</f><v></v></c><c r="KO64" s="38" t="str"><f aca="false">IF(AND(ISNUMBER(IS64),ISNUMBER(DE64)),IS64-DE64,&quot;&quot;)</f><v></v></c><c r="KP64" s="38" t="str"><f aca="false">IF(AND(ISNUMBER(IT64),ISNUMBER(DF64)),IT64-DF64,&quot;&quot;)</f><v></v></c><c r="KQ64" s="38" t="str"><f aca="false">IF(AND(ISNUMBER(IU64),ISNUMBER(DG64)),IU64-DG64,&quot;&quot;)</f><v></v></c><c r="KR64" s="38" t="str"><f aca="false">IF(AND(ISNUMBER(IV64),ISNUMBER(DH64)),IV64-DH64,&quot;&quot;)</f><v></v></c><c r="KS64" s="38" t="str"><f aca="false">IF(AND(ISNUMBER(IW64),ISNUMBER(DI64)),IW64-DI64,&quot;&quot;)</f><v></v></c><c r="KT64" s="38" t="str"><f aca="false">IF(AND(ISNUMBER(IX64),ISNUMBER(DJ64)),IX64-DJ64,&quot;&quot;)</f><v></v></c><c r="KU64" s="38" t="str"><f aca="false">IF(AND(ISNUMBER(IY64),ISNUMBER(DK64)),IY64-DK64,&quot;&quot;)</f><v></v></c><c r="KV64" s="38" t="str"><f aca="false">IF(AND(ISNUMBER(IZ64),ISNUMBER(DL64)),IZ64-DL64,&quot;&quot;)</f><v></v></c><c r="KW64" s="38" t="str"><f aca="false">IF(AND(ISNUMBER(JA64),ISNUMBER(DM64)),JA64-DM64,&quot;&quot;)</f><v></v></c><c r="KX64" s="38" t="str"><f aca="false">IF(AND(ISNUMBER(JB64),ISNUMBER(DN64)),JB64-DN64,&quot;&quot;)</f><v></v></c><c r="KY64" s="38" t="str"><f aca="false">IF(AND(ISNUMBER(JC64),ISNUMBER(DO64)),JC64-DO64,&quot;&quot;)</f><v></v></c><c r="KZ64" s="38" t="str"><f aca="false">IF(AND(ISNUMBER(JD64),ISNUMBER(DP64)),JD64-DP64,&quot;&quot;)</f><v></v></c><c r="LA64" s="38" t="str"><f aca="false">IF(AND(ISNUMBER(JE64),ISNUMBER(DQ64)),JE64-DQ64,&quot;&quot;)</f><v></v></c><c r="LB64" s="38" t="str"><f aca="false">IF(AND(ISNUMBER(JF64),ISNUMBER(DR64)),JF64-DR64,&quot;&quot;)</f><v></v></c><c r="LC64" s="38" t="str"><f aca="false">IF(AND(ISNUMBER(JG64),ISNUMBER(DS64)),JG64-DS64,&quot;&quot;)</f><v></v></c><c r="LD64" s="38" t="str"><f aca="false">IF(AND(ISNUMBER(JH64),ISNUMBER(DT64)),JH64-DT64,&quot;&quot;)</f><v></v></c><c r="LE64" s="38" t="str"><f aca="false">IF(AND(ISNUMBER(JI64),ISNUMBER(DU64)),JI64-DU64,&quot;&quot;)</f><v></v></c><c r="LF64" s="38" t="str"><f aca="false">IF(AND(ISNUMBER(JJ64),ISNUMBER(DV64)),JJ64-DV64,&quot;&quot;)</f><v></v></c><c r="LG64" s="38" t="str"><f aca="false">IF(AND(ISNUMBER(JK64),ISNUMBER(DW64)),JK64-DW64,&quot;&quot;)</f><v></v></c><c r="LH64" s="38" t="str"><f aca="false">IF(AND(ISNUMBER(JL64),ISNUMBER(DX64)),JL64-DX64,&quot;&quot;)</f><v></v></c><c r="LI64" s="38" t="str"><f aca="false">IF(AND(ISNUMBER(JM64),ISNUMBER(DY64)),JM64-DY64,&quot;&quot;)</f><v></v></c><c r="LJ64" s="38" t="str"><f aca="false">IF(AND(ISNUMBER(JN64),ISNUMBER(DZ64)),JN64-DZ64,&quot;&quot;)</f><v></v></c><c r="LK64" s="38" t="str"><f aca="false">IF(AND(ISNUMBER(JO64),ISNUMBER(EA64)),JO64-EA64,&quot;&quot;)</f><v></v></c><c r="LL64" s="38" t="str"><f aca="false">IF(AND(ISNUMBER(JP64),ISNUMBER(EB64)),JP64-EB64,&quot;&quot;)</f><v></v></c><c r="LM64" s="38" t="str"><f aca="false">IF(AND(ISNUMBER(JQ64),ISNUMBER(EC64)),JQ64-EC64,&quot;&quot;)</f><v></v></c><c r="LN64" s="38" t="str"><f aca="false">IF(AND(ISNUMBER(JR64),ISNUMBER(ED64)),JR64-ED64,&quot;&quot;)</f><v></v></c><c r="LO64" s="38" t="str"><f aca="false">IF(AND(ISNUMBER(JS64),ISNUMBER(EE64)),JS64-EE64,&quot;&quot;)</f><v></v></c><c r="LP64" s="38" t="str"><f aca="false">IF(AND(ISNUMBER(JT64),ISNUMBER(EF64)),JT64-EF64,&quot;&quot;)</f><v></v></c><c r="LQ64" s="38" t="str"><f aca="false">IF(AND(ISNUMBER(JU64),ISNUMBER(EG64)),JU64-EG64,&quot;&quot;)</f><v></v></c><c r="LR64" s="38" t="str"><f aca="false">IF(AND(ISNUMBER(JV64),ISNUMBER(EH64)),JV64-EH64,&quot;&quot;)</f><v></v></c><c r="LS64" s="38" t="str"><f aca="false">IF(AND(ISNUMBER(JW64),ISNUMBER(EI64)),JW64-EI64,&quot;&quot;)</f><v></v></c><c r="LT64" s="38" t="str"><f aca="false">IF(AND(ISNUMBER(JX64),ISNUMBER(EJ64)),JX64-EJ64,&quot;&quot;)</f><v></v></c><c r="LU64" s="38" t="str"><f aca="false">IF(AND(ISNUMBER(JY64),ISNUMBER(EK64)),JY64-EK64,&quot;&quot;)</f><v></v></c><c r="LV64" s="38" t="str"><f aca="false">IF(AND(ISNUMBER(JZ64),ISNUMBER(EL64)),JZ64-EL64,&quot;&quot;)</f><v></v></c><c r="LW64" s="38" t="str"><f aca="false">IF(AND(ISNUMBER(KA64),ISNUMBER(EM64)),KA64-EM64,&quot;&quot;)</f><v></v></c><c r="LX64" s="38" t="str"><f aca="false">IF(AND(ISNUMBER(KB64),ISNUMBER(EN64)),KB64-EN64,&quot;&quot;)</f><v></v></c><c r="LY64" s="38" t="str"><f aca="false">IF(AND(ISNUMBER(KC64),ISNUMBER(EO64)),KC64-EO64,&quot;&quot;)</f><v></v></c><c r="LZ64" s="38" t="str"><f aca="false">IF(AND(ISNUMBER(KD64),ISNUMBER(EP64)),KD64-EP64,&quot;&quot;)</f><v></v></c><c r="MA64" s="38" t="str"><f aca="false">IF(AND(ISNUMBER(HT64),ISNUMBER(FX64)),HT64-FX64,&quot;&quot;)</f><v></v></c><c r="MB64" s="38" t="str"><f aca="false">IF(AND(ISNUMBER(HU64),ISNUMBER(FY64)),HU64-FY64,&quot;&quot;)</f><v></v></c><c r="MC64" s="38" t="str"><f aca="false">IF(AND(ISNUMBER(HY64),ISNUMBER(GC64)),HY64-GC64,&quot;&quot;)</f><v></v></c><c r="MD64" s="38" t="n"><f aca="false">HZ64-GD64</f><v>0</v></c></row><row collapsed="false" customFormat="false" customHeight="true" hidden="false" ht="26.25" outlineLevel="0" r="65"><c r="A65" s="35" t="n"><v>41330</v></c><c r="B65" s="36" t="s"><v>456</v></c><c r="C65" s="36" t="s"><v>457</v></c><c r="D65" s="37" t="s"><v>339</v></c><c r="E65" s="38" t="n"><v>74</v></c><c r="F65" s="39" t="n"><v>14140</v></c><c r="G65" s="38" t="s"><v>340</v></c><c r="H65" s="38" t="s"><v>333</v></c><c r="I65" s="38" t="n"><v>1836378</v></c><c r="P65" s="42" t="n"><v>-0.5</v></c><c r="Q65" s="43" t="n"><v>-0.54</v></c><c r="R65" s="43" t="s"><v>334</v></c><c r="S65" s="44" t="n"><v>41303</v></c><c r="T65" s="45" t="n"><v>-1.75</v></c><c r="U65" s="45" t="n"><v>0.75</v></c><c r="V65" s="38" t="n"><v>20</v></c><c r="W65" s="38" t="n"><v>40</v></c><c r="X65" s="38" t="n"><v>14</v></c><c r="Y65" s="38" t="n"><v>589</v></c><c r="Z65" s="38" t="n"><v>23.01</v></c><c r="AC65" s="38" t="n"><v>2.27</v></c><c r="AD65" s="38" t="n"><v>46.11</v></c><c r="AE65" s="38" t="n"><v>94</v></c><c r="AF65" s="38" t="n"><v>46.49</v></c><c r="AG65" s="38" t="n"><v>4</v></c><c r="AH65" s="38" t="n"><v>0</v></c><c r="AI65" s="38" t="n"><f aca="false">IF(AND(ISNUMBER(SK),SK&gt;0),1,0)</f><v>0</v></c><c r="AK65" s="39" t="n"><v>41550</v></c><c r="AL65" s="62" t="n"><v>30</v></c><c r="AM65" s="45" t="n"><v>-1.5</v></c><c r="AN65" s="45" t="n"><v>1</v></c><c r="AO65" s="38" t="n"><v>175</v></c><c r="AP65" s="38" t="n"><v>20</v></c><c r="AQ65" s="38" t="n"><v>18</v></c><c r="AR65" s="38" t="n"><v>568</v></c><c r="AS65" s="38" t="n"><v>2299</v></c><c r="AT65" s="38" t="n"><v>23.06</v></c><c r="AU65" s="38" t="s"><v>374</v></c><c r="AV65" s="38" t="n"><v>46.23</v></c><c r="AW65" s="38" t="n"><v>94</v></c><c r="AX65" s="38" t="n"><v>47.14</v></c><c r="AY65" s="38" t="n"><v>4</v></c><c r="AZ65" s="38" t="n"><f aca="false">IF(ISNUMBER(AM65),AM65+0.5*AN65,&quot;&quot;)</f><v>-1</v></c><c r="BA65" s="38" t="n"><f aca="false">IF(ISNUMBER(AZ65),IF(ISNUMBER(Q65),AZ65-Q65,&quot;MISSING&quot;),&quot;&quot;)</f><v>-0.46</v></c><c r="BB65" s="38" t="n"><f aca="false">IF(AND(ISNUMBER(AR65),ISNUMBER(Y65)),AR65-Y65,IF(ISNUMBER(AR65),&quot;MISSING&quot;,&quot;&quot;))</f><v>-21</v></c><c r="BC65" s="71" t="n"><v>41761</v></c><c r="BR65" s="38" t="str"><f aca="false">IF(ISNUMBER(BE65),BE65+0.5*BF65,&quot;&quot;)</f><v></v></c><c r="BS65" s="38" t="str"><f aca="false">IF(ISNUMBER(BR65),IF(ISNUMBER($Q65),BR65-$Q65,&quot;MISSING&quot;),&quot;&quot;)</f><v></v></c><c r="BT65" s="38" t="str"><f aca="false">IF(AND(ISNUMBER(BJ65),ISNUMBER($Y65)),BJ65-$Y65,IF(ISNUMBER(BJ65),&quot;MISSING&quot;,&quot;&quot;))</f><v></v></c><c r="BU65" s="38" t="n"><f aca="false">IF(AND(ISBLANK($AM65),ISBLANK($BE65)),0,1)</f><v>1</v></c><c r="BV65" s="38" t="n"><f aca="false">IF(AND(ISNUMBER($AM65),ISNUMBER($BE65)),1,0)</f><v>0</v></c><c r="BW65" s="38" t="str"><f aca="false">IF(BV65,SE_PREOP,&quot;&quot;)</f><v></v></c><c r="BX65" s="38" t="str"><f aca="false">IF(FU_6_AND_12,SE_6,&quot;&quot;)</f><v></v></c><c r="BY65" s="38" t="str"><f aca="false">IF(FU_6_AND_12,SE_12,&quot;&quot;)</f><v></v></c><c r="BZ65" s="49" t="n"><f aca="false">IF(AND(ISNUMBER(BC65),ISNUMBER(BE65)),BC65-A65,IF(ISNUMBER(AK65),AK65-A65,0))</f><v>220</v></c><c r="CA65" s="50" t="n"><f aca="false">IF(BZ65&gt;0,BZ65/30,&quot;&quot;)</f><v>7.33333333333333</v></c><c r="CB65" s="38" t="str"><f aca="false">IF(AND(ISNUMBER(AZ65),ISNUMBER(BR65)),(BR65-AZ65),&quot;&quot;)</f><v></v></c><c r="CC65" s="38" t="n"><f aca="false">IF(AND(ISNUMBER(AX65), ISNUMBER(AD65)), AVERAGE(AX65,AV65)-AVERAGE(AD65,AF65),&quot;&quot;)</f><v>0.385000000000005</v></c><c r="CD65" s="38" t="str"><f aca="false">IF(AND(ISNUMBER(BN65), ISNUMBER(AD65)), AVERAGE(BN65,BP65)-AVERAGE(AD65,AF65),&quot;&quot;)</f><v></v></c><c r="CE65" s="38" t="n"><f aca="false">IF(ISNUMBER(CD65),CD65,IF(ISNUMBER(CC65),CC65,&quot;&quot;))</f><v>0.385000000000005</v></c><c r="CF65" s="38" t="n"><f aca="false">IF(AND(ISNUMBER(SPH_PREOP),ISNUMBER(SE_LAST_)),SPH_PREOP+CYL_PREOP/2,&quot;&quot;)</f><v>-1.375</v></c><c r="CG65" s="38" t="n"><f aca="false">IF(ISNUMBER(SE_12),SE_12,IF(ISNUMBER(SE_6),SE_6,&quot;&quot;))</f><v>-1</v></c><c r="CH65" s="51" t="n"><f aca="false">IF(AND(ISNUMBER(SE_LAST_),ISNUMBER(REF_TARGET)),SE_LAST_-REF_TARGET,&quot;&quot;)</f><v>-0.46</v></c><c r="CI65" s="52" t="n"><f aca="false">IF(ISNUMBER(Y65),IF(ISNUMBER(BJ65),BJ65-Y65,IF(ISNUMBER(AR65),AR65-Y65,&quot;&quot;)),&quot;&quot;)</f><v>-21</v></c><c r="CJ65" s="38" t="n"><f aca="false">IF(ISNUMBER(Z65),IF(ISNUMBER(AT65),AT65-Z65,IF(ISNUMBER(BL65),BL65-Z65,&quot;&quot;)),&quot;&quot;)</f><v>0.0499999999999972</v></c><c r="CK65" s="53" t="n"><f aca="false">IF(ISNUMBER(LAST_SE_ERROR),REF_TARGET,&quot;&quot;)</f><v>-0.54</v></c><c r="CL65" s="53" t="n"><f aca="false">IF(AND(OR(ISNUMBER(BH65),ISNUMBER(AP65)),ISNUMBER(W65)),-LOG(20/W65)--LOG(20/IF(ISNUMBER(BH65),BH65,AP65)),&quot;&quot;)</f><v>0.301029995663981</v></c><c r="CM65" s="54" t="n"><f aca="false">IF(ISNUMBER(BF65),BF65,IF(ISNUMBER(AN65),AN65,&quot;&quot;))</f><v>1</v></c><c r="CN65" s="54" t="n"><f aca="false">IF(AND(ISNUMBER(CM65),ISNUMBER(U65)),CM65-U65,&quot;&quot;)</f><v>0.25</v></c><c r="CO65" s="55" t="n"><f aca="false">IF(ISNUMBER(BCVA_12),BCVA_12,IF(ISNUMBER(BCVA_6),BCVA_6,&quot;&quot;))</f><v>20</v></c><c r="CP65" s="55" t="n"><f aca="false">IF(ISNUMBER(CO65),PREOP_BCVA,&quot;&quot;)</f><v>40</v></c><c r="CQ65" s="56" t="n"><f aca="false">IF(AND(REF_TARGET&lt;=0,REF_TARGET&gt;-1),IF(ISNUMBER(UDVA_12),UDVA_12,IF(ISNUMBER(UDVA_6),UDVA_6,&quot;&quot;)),&quot;&quot;)</f><v>30</v></c><c r="CR65" s="53" t="str"><f aca="false">IF(ISNUMBER(PREOP_PENTACAM_RV),IF(ISNUMBER(SPH_6),IF(ISNUMBER($EQ65),0,1),&quot;&quot;),&quot;&quot;)</f><v></v></c><c r="CS65" s="53" t="str"><f aca="false">IF(ISNUMBER(PREOP_PENTACAM_RV),IF(ISNUMBER(SPH_12),IF(ISNUMBER($GM65),0,1),&quot;&quot;),&quot;&quot;)</f><v></v></c><c r="CT65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65" s="52" t="n"><v>7.29</v></c><c r="ER65" s="38" t="n"><v>7.38</v></c><c r="ES65" s="38" t="n"><v>95.4</v></c><c r="ET65" s="38" t="n"><v>0.6</v></c><c r="EU65" s="38" t="n"><v>0.34</v></c><c r="EV65" s="38" t="n"><v>0.43</v></c><c r="EW65" s="38" t="n"><v>4.71</v></c><c r="EX65" s="38" t="n"><v>5.28</v></c><c r="EY65" s="38" t="n"><v>572</v></c><c r="EZ65" s="38" t="n"><v>572</v></c><c r="FA65" s="38" t="n"><v>722</v></c><c r="FB65" s="38" t="n"><v>667</v></c><c r="FC65" s="38" t="n"><v>717</v></c><c r="FD65" s="38" t="n"><v>632</v></c><c r="FE65" s="38" t="n"><v>564</v></c><c r="FF65" s="38" t="n"><v>-0.76</v></c><c r="FG65" s="38" t="n"><v>-0.25</v></c><c r="FH65" s="38" t="n"><v>7.34</v></c><c r="FI65" s="38" t="n"><v>7.32</v></c><c r="FJ65" s="38" t="n"><v>7.34</v></c><c r="FK65" s="38" t="n"><v>7.45</v></c><c r="FL65" s="38" t="n"><v>7.58</v></c><c r="FM65" s="38" t="n"><v>7.74</v></c><c r="FN65" s="38" t="n"><v>0</v></c><c r="FO65" s="38" t="n"><v>1.7</v></c><c r="FP65" s="38" t="n"><v>5.73</v></c><c r="FQ65" s="38" t="n"><v>5.72</v></c><c r="FR65" s="38" t="n"><v>5.83</v></c><c r="FS65" s="38" t="n"><v>6.04</v></c><c r="FT65" s="38" t="n"><v>6.18</v></c><c r="FU65" s="38" t="n"><v>0</v></c><c r="FV65" s="38" t="n"><v>0</v></c><c r="FW65" s="58" t="n"><v>1.7</v></c><c r="II65" s="52" t="n"><f aca="false">IF(ISNUMBER(GM65),GM65,IF(ISNUMBER(EQ65),EQ65,&quot;&quot;))</f><v>7.29</v></c><c r="IJ65" s="38" t="n"><f aca="false">IF(ISNUMBER(GN65),GN65,IF(ISNUMBER(ER65),ER65,&quot;&quot;))</f><v>7.38</v></c><c r="IK65" s="38" t="n"><f aca="false">IF(ISNUMBER(GO65),GO65,IF(ISNUMBER(ES65),ES65,&quot;&quot;))</f><v>95.4</v></c><c r="IL65" s="38" t="n"><f aca="false">IF(ISNUMBER(GP65),GP65,IF(ISNUMBER(ET65),ET65,&quot;&quot;))</f><v>0.6</v></c><c r="IM65" s="38" t="n"><f aca="false">IF(ISNUMBER(GQ65),GQ65,IF(ISNUMBER(EU65),EU65,&quot;&quot;))</f><v>0.34</v></c><c r="IN65" s="38" t="n"><f aca="false">IF(ISNUMBER(GR65),GR65,IF(ISNUMBER(EV65),EV65,&quot;&quot;))</f><v>0.43</v></c><c r="IO65" s="38" t="n"><f aca="false">IF(ISNUMBER(GS65),GS65,IF(ISNUMBER(EW65),EW65,&quot;&quot;))</f><v>4.71</v></c><c r="IP65" s="38" t="n"><f aca="false">IF(ISNUMBER(GT65),GT65,IF(ISNUMBER(EX65),EX65,&quot;&quot;))</f><v>5.28</v></c><c r="IQ65" s="38" t="n"><f aca="false">IF(ISNUMBER(GU65),GU65,IF(ISNUMBER(EY65),EY65,&quot;&quot;))</f><v>572</v></c><c r="IR65" s="38" t="n"><f aca="false">IF(ISNUMBER(GV65),GV65,IF(ISNUMBER(EZ65),EZ65,&quot;&quot;))</f><v>572</v></c><c r="IS65" s="38" t="n"><f aca="false">IF(ISNUMBER(GW65),GW65,IF(ISNUMBER(FA65),FA65,&quot;&quot;))</f><v>722</v></c><c r="IT65" s="38" t="n"><f aca="false">IF(ISNUMBER(GX65),GX65,IF(ISNUMBER(FB65),FB65,&quot;&quot;))</f><v>667</v></c><c r="IU65" s="38" t="n"><f aca="false">IF(ISNUMBER(GY65),GY65,IF(ISNUMBER(FC65),FC65,&quot;&quot;))</f><v>717</v></c><c r="IV65" s="38" t="n"><f aca="false">IF(ISNUMBER(GZ65),GZ65,IF(ISNUMBER(FD65),FD65,&quot;&quot;))</f><v>632</v></c><c r="IW65" s="38" t="n"><f aca="false">IF(ISNUMBER(HA65),HA65,IF(ISNUMBER(FE65),FE65,&quot;&quot;))</f><v>564</v></c><c r="IX65" s="38" t="n"><f aca="false">IF(ISNUMBER(HB65),HB65,IF(ISNUMBER(FF65),FF65,&quot;&quot;))</f><v>-0.76</v></c><c r="IY65" s="38" t="n"><f aca="false">IF(ISNUMBER(HC65),HC65,IF(ISNUMBER(FG65),FG65,&quot;&quot;))</f><v>-0.25</v></c><c r="IZ65" s="38" t="n"><f aca="false">IF(ISNUMBER(HD65),HD65,IF(ISNUMBER(FH65),FH65,&quot;&quot;))</f><v>7.34</v></c><c r="JA65" s="38" t="n"><f aca="false">IF(ISNUMBER(HE65),HE65,IF(ISNUMBER(FI65),FI65,&quot;&quot;))</f><v>7.32</v></c><c r="JB65" s="38" t="n"><f aca="false">IF(ISNUMBER(HF65),HF65,IF(ISNUMBER(FJ65),FJ65,&quot;&quot;))</f><v>7.34</v></c><c r="JC65" s="38" t="n"><f aca="false">IF(ISNUMBER(HG65),HG65,IF(ISNUMBER(FK65),FK65,&quot;&quot;))</f><v>7.45</v></c><c r="JD65" s="38" t="n"><f aca="false">IF(ISNUMBER(HH65),HH65,IF(ISNUMBER(FL65),FL65,&quot;&quot;))</f><v>7.58</v></c><c r="JE65" s="38" t="n"><f aca="false">IF(ISNUMBER(HI65),HI65,IF(ISNUMBER(FM65),FM65,&quot;&quot;))</f><v>7.74</v></c><c r="JF65" s="38" t="n"><f aca="false">IF(ISNUMBER(HJ65),HJ65,IF(ISNUMBER(FN65),FN65,&quot;&quot;))</f><v>0</v></c><c r="JG65" s="38" t="n"><f aca="false">IF(ISNUMBER(HK65),HK65,IF(ISNUMBER(FO65),FO65,&quot;&quot;))</f><v>1.7</v></c><c r="JH65" s="38" t="n"><f aca="false">IF(ISNUMBER(HL65),HL65,IF(ISNUMBER(FP65),FP65,&quot;&quot;))</f><v>5.73</v></c><c r="JI65" s="38" t="n"><f aca="false">IF(ISNUMBER(HM65),HM65,IF(ISNUMBER(FQ65),FQ65,&quot;&quot;))</f><v>5.72</v></c><c r="JJ65" s="38" t="n"><f aca="false">IF(ISNUMBER(HN65),HN65,IF(ISNUMBER(FR65),FR65,&quot;&quot;))</f><v>5.83</v></c><c r="JK65" s="38" t="n"><f aca="false">IF(ISNUMBER(HO65),HO65,IF(ISNUMBER(FS65),FS65,&quot;&quot;))</f><v>6.04</v></c><c r="JL65" s="38" t="n"><f aca="false">IF(ISNUMBER(HP65),HP65,IF(ISNUMBER(FT65),FT65,&quot;&quot;))</f><v>6.18</v></c><c r="JM65" s="38" t="n"><f aca="false">IF(ISNUMBER(HQ65),HQ65,IF(ISNUMBER(FU65),FU65,&quot;&quot;))</f><v>0</v></c><c r="JN65" s="51" t="n"><f aca="false">IF(ISNUMBER(HR65),HR65,IF(ISNUMBER(FV65),FV65,&quot;&quot;))</f><v>0</v></c><c r="JO65" s="59" t="n"><f aca="false">IF(ISNUMBER(HS65),HS65,IF(ISNUMBER(FW65),FW65,&quot;&quot;))</f><v>1.7</v></c><c r="JP65" s="59" t="str"><f aca="false">IF(ISNUMBER(HT65),HT65,IF(ISNUMBER(FX65),FX65,&quot;&quot;))</f><v></v></c><c r="JQ65" s="59" t="str"><f aca="false">IF(ISNUMBER(HU65),HU65,IF(ISNUMBER(FY65),FY65,&quot;&quot;))</f><v></v></c><c r="JR65" s="59" t="str"><f aca="false">IF(ISNUMBER(HV65),HV65,IF(ISNUMBER(FZ65),FZ65,&quot;&quot;))</f><v></v></c><c r="JS65" s="59" t="str"><f aca="false">IF(ISNUMBER(HW65),HW65,IF(ISNUMBER(GA65),GA65,&quot;&quot;))</f><v></v></c><c r="JT65" s="59" t="str"><f aca="false">IF(ISNUMBER(HX65),HX65,IF(ISNUMBER(GB65),GB65,&quot;&quot;))</f><v></v></c><c r="JU65" s="59" t="str"><f aca="false">IF(ISNUMBER(HY65),HY65,IF(ISNUMBER(GC65),GC65,&quot;&quot;))</f><v></v></c><c r="JV65" s="59" t="str"><f aca="false">IF(ISNUMBER(HZ65),HZ65,IF(ISNUMBER(GD65),GD65,&quot;&quot;))</f><v></v></c><c r="JW65" s="59" t="str"><f aca="false">IF(ISNUMBER(IA65),IA65,IF(ISNUMBER(GE65),GE65,&quot;&quot;))</f><v></v></c><c r="JX65" s="59" t="str"><f aca="false">IF(ISNUMBER(IB65),IB65,IF(ISNUMBER(GF65),GF65,&quot;&quot;))</f><v></v></c><c r="JY65" s="59" t="str"><f aca="false">IF(ISNUMBER(IC65),IC65,IF(ISNUMBER(GG65),GG65,&quot;&quot;))</f><v></v></c><c r="JZ65" s="59" t="str"><f aca="false">IF(ISNUMBER(ID65),ID65,IF(ISNUMBER(GH65),GH65,&quot;&quot;))</f><v></v></c><c r="KA65" s="59" t="str"><f aca="false">IF(ISNUMBER(IE65),IE65,IF(ISNUMBER(GI65),GI65,&quot;&quot;))</f><v></v></c><c r="KB65" s="59" t="str"><f aca="false">IF(ISNUMBER(IF65),IF65,IF(ISNUMBER(GJ65),GJ65,&quot;&quot;))</f><v></v></c><c r="KC65" s="59" t="str"><f aca="false">IF(ISNUMBER(IG65),IG65,IF(ISNUMBER(GK65),GK65,&quot;&quot;))</f><v></v></c><c r="KD65" s="61" t="str"><f aca="false">IF(ISNUMBER(IH65),IH65,IF(ISNUMBER(GL65),GL65,&quot;&quot;))</f><v></v></c><c r="KE65" s="52" t="str"><f aca="false">IF(AND(ISNUMBER(II65),ISNUMBER(CU65)),II65-CU65,&quot;&quot;)</f><v></v></c><c r="KF65" s="38" t="str"><f aca="false">IF(AND(ISNUMBER(IJ65),ISNUMBER(CV65)),IJ65-CV65,&quot;&quot;)</f><v></v></c><c r="KG65" s="38" t="str"><f aca="false">IF(AND(ISNUMBER(IK65),ISNUMBER(CW65)),IK65-CW65,&quot;&quot;)</f><v></v></c><c r="KH65" s="38" t="str"><f aca="false">IF(AND(ISNUMBER(IL65),ISNUMBER(CX65)),IL65-CX65,&quot;&quot;)</f><v></v></c><c r="KI65" s="38" t="str"><f aca="false">IF(AND(ISNUMBER(IM65),ISNUMBER(CY65)),IM65-CY65,&quot;&quot;)</f><v></v></c><c r="KJ65" s="38" t="str"><f aca="false">IF(AND(ISNUMBER(IN65),ISNUMBER(CZ65)),IN65-CZ65,&quot;&quot;)</f><v></v></c><c r="KK65" s="38" t="str"><f aca="false">IF(AND(ISNUMBER(IO65),ISNUMBER(DA65)),IO65-DA65,&quot;&quot;)</f><v></v></c><c r="KL65" s="38" t="str"><f aca="false">IF(AND(ISNUMBER(IP65),ISNUMBER(DB65)),IP65-DB65,&quot;&quot;)</f><v></v></c><c r="KM65" s="38" t="str"><f aca="false">IF(AND(ISNUMBER(IQ65),ISNUMBER(DC65)),IQ65-DC65,&quot;&quot;)</f><v></v></c><c r="KN65" s="38" t="str"><f aca="false">IF(AND(ISNUMBER(IR65),ISNUMBER(DD65)),IR65-DD65,&quot;&quot;)</f><v></v></c><c r="KO65" s="38" t="str"><f aca="false">IF(AND(ISNUMBER(IS65),ISNUMBER(DE65)),IS65-DE65,&quot;&quot;)</f><v></v></c><c r="KP65" s="38" t="str"><f aca="false">IF(AND(ISNUMBER(IT65),ISNUMBER(DF65)),IT65-DF65,&quot;&quot;)</f><v></v></c><c r="KQ65" s="38" t="str"><f aca="false">IF(AND(ISNUMBER(IU65),ISNUMBER(DG65)),IU65-DG65,&quot;&quot;)</f><v></v></c><c r="KR65" s="38" t="str"><f aca="false">IF(AND(ISNUMBER(IV65),ISNUMBER(DH65)),IV65-DH65,&quot;&quot;)</f><v></v></c><c r="KS65" s="38" t="str"><f aca="false">IF(AND(ISNUMBER(IW65),ISNUMBER(DI65)),IW65-DI65,&quot;&quot;)</f><v></v></c><c r="KT65" s="38" t="str"><f aca="false">IF(AND(ISNUMBER(IX65),ISNUMBER(DJ65)),IX65-DJ65,&quot;&quot;)</f><v></v></c><c r="KU65" s="38" t="str"><f aca="false">IF(AND(ISNUMBER(IY65),ISNUMBER(DK65)),IY65-DK65,&quot;&quot;)</f><v></v></c><c r="KV65" s="38" t="str"><f aca="false">IF(AND(ISNUMBER(IZ65),ISNUMBER(DL65)),IZ65-DL65,&quot;&quot;)</f><v></v></c><c r="KW65" s="38" t="str"><f aca="false">IF(AND(ISNUMBER(JA65),ISNUMBER(DM65)),JA65-DM65,&quot;&quot;)</f><v></v></c><c r="KX65" s="38" t="str"><f aca="false">IF(AND(ISNUMBER(JB65),ISNUMBER(DN65)),JB65-DN65,&quot;&quot;)</f><v></v></c><c r="KY65" s="38" t="str"><f aca="false">IF(AND(ISNUMBER(JC65),ISNUMBER(DO65)),JC65-DO65,&quot;&quot;)</f><v></v></c><c r="KZ65" s="38" t="str"><f aca="false">IF(AND(ISNUMBER(JD65),ISNUMBER(DP65)),JD65-DP65,&quot;&quot;)</f><v></v></c><c r="LA65" s="38" t="str"><f aca="false">IF(AND(ISNUMBER(JE65),ISNUMBER(DQ65)),JE65-DQ65,&quot;&quot;)</f><v></v></c><c r="LB65" s="38" t="str"><f aca="false">IF(AND(ISNUMBER(JF65),ISNUMBER(DR65)),JF65-DR65,&quot;&quot;)</f><v></v></c><c r="LC65" s="38" t="str"><f aca="false">IF(AND(ISNUMBER(JG65),ISNUMBER(DS65)),JG65-DS65,&quot;&quot;)</f><v></v></c><c r="LD65" s="38" t="str"><f aca="false">IF(AND(ISNUMBER(JH65),ISNUMBER(DT65)),JH65-DT65,&quot;&quot;)</f><v></v></c><c r="LE65" s="38" t="str"><f aca="false">IF(AND(ISNUMBER(JI65),ISNUMBER(DU65)),JI65-DU65,&quot;&quot;)</f><v></v></c><c r="LF65" s="38" t="str"><f aca="false">IF(AND(ISNUMBER(JJ65),ISNUMBER(DV65)),JJ65-DV65,&quot;&quot;)</f><v></v></c><c r="LG65" s="38" t="str"><f aca="false">IF(AND(ISNUMBER(JK65),ISNUMBER(DW65)),JK65-DW65,&quot;&quot;)</f><v></v></c><c r="LH65" s="38" t="str"><f aca="false">IF(AND(ISNUMBER(JL65),ISNUMBER(DX65)),JL65-DX65,&quot;&quot;)</f><v></v></c><c r="LI65" s="38" t="str"><f aca="false">IF(AND(ISNUMBER(JM65),ISNUMBER(DY65)),JM65-DY65,&quot;&quot;)</f><v></v></c><c r="LJ65" s="38" t="str"><f aca="false">IF(AND(ISNUMBER(JN65),ISNUMBER(DZ65)),JN65-DZ65,&quot;&quot;)</f><v></v></c><c r="LK65" s="38" t="str"><f aca="false">IF(AND(ISNUMBER(JO65),ISNUMBER(EA65)),JO65-EA65,&quot;&quot;)</f><v></v></c><c r="LL65" s="38" t="str"><f aca="false">IF(AND(ISNUMBER(JP65),ISNUMBER(EB65)),JP65-EB65,&quot;&quot;)</f><v></v></c><c r="LM65" s="38" t="str"><f aca="false">IF(AND(ISNUMBER(JQ65),ISNUMBER(EC65)),JQ65-EC65,&quot;&quot;)</f><v></v></c><c r="LN65" s="38" t="str"><f aca="false">IF(AND(ISNUMBER(JR65),ISNUMBER(ED65)),JR65-ED65,&quot;&quot;)</f><v></v></c><c r="LO65" s="38" t="str"><f aca="false">IF(AND(ISNUMBER(JS65),ISNUMBER(EE65)),JS65-EE65,&quot;&quot;)</f><v></v></c><c r="LP65" s="38" t="str"><f aca="false">IF(AND(ISNUMBER(JT65),ISNUMBER(EF65)),JT65-EF65,&quot;&quot;)</f><v></v></c><c r="LQ65" s="38" t="str"><f aca="false">IF(AND(ISNUMBER(JU65),ISNUMBER(EG65)),JU65-EG65,&quot;&quot;)</f><v></v></c><c r="LR65" s="38" t="str"><f aca="false">IF(AND(ISNUMBER(JV65),ISNUMBER(EH65)),JV65-EH65,&quot;&quot;)</f><v></v></c><c r="LS65" s="38" t="str"><f aca="false">IF(AND(ISNUMBER(JW65),ISNUMBER(EI65)),JW65-EI65,&quot;&quot;)</f><v></v></c><c r="LT65" s="38" t="str"><f aca="false">IF(AND(ISNUMBER(JX65),ISNUMBER(EJ65)),JX65-EJ65,&quot;&quot;)</f><v></v></c><c r="LU65" s="38" t="str"><f aca="false">IF(AND(ISNUMBER(JY65),ISNUMBER(EK65)),JY65-EK65,&quot;&quot;)</f><v></v></c><c r="LV65" s="38" t="str"><f aca="false">IF(AND(ISNUMBER(JZ65),ISNUMBER(EL65)),JZ65-EL65,&quot;&quot;)</f><v></v></c><c r="LW65" s="38" t="str"><f aca="false">IF(AND(ISNUMBER(KA65),ISNUMBER(EM65)),KA65-EM65,&quot;&quot;)</f><v></v></c><c r="LX65" s="38" t="str"><f aca="false">IF(AND(ISNUMBER(KB65),ISNUMBER(EN65)),KB65-EN65,&quot;&quot;)</f><v></v></c><c r="LY65" s="38" t="str"><f aca="false">IF(AND(ISNUMBER(KC65),ISNUMBER(EO65)),KC65-EO65,&quot;&quot;)</f><v></v></c><c r="LZ65" s="38" t="str"><f aca="false">IF(AND(ISNUMBER(KD65),ISNUMBER(EP65)),KD65-EP65,&quot;&quot;)</f><v></v></c><c r="MA65" s="38" t="str"><f aca="false">IF(AND(ISNUMBER(HT65),ISNUMBER(FX65)),HT65-FX65,&quot;&quot;)</f><v></v></c><c r="MB65" s="38" t="str"><f aca="false">IF(AND(ISNUMBER(HU65),ISNUMBER(FY65)),HU65-FY65,&quot;&quot;)</f><v></v></c><c r="MC65" s="38" t="str"><f aca="false">IF(AND(ISNUMBER(HY65),ISNUMBER(GC65)),HY65-GC65,&quot;&quot;)</f><v></v></c><c r="MD65" s="38" t="n"><f aca="false">HZ65-GD65</f><v>0</v></c></row><row collapsed="false" customFormat="false" customHeight="true" hidden="false" ht="26.25" outlineLevel="0" r="66"><c r="A66" s="35" t="n"><v>41409</v></c><c r="B66" s="36" t="s"><v>458</v></c><c r="C66" s="36" t="s"><v>459</v></c><c r="D66" s="37" t="s"><v>339</v></c><c r="E66" s="38" t="n"><v>74</v></c><c r="F66" s="39" t="n"><v>14230</v></c><c r="G66" s="38" t="s"><v>340</v></c><c r="H66" s="38" t="s"><v>333</v></c><c r="I66" s="38" t="n"><v>1833733</v></c><c r="J66" s="38" t="s"><v>364</v></c><c r="P66" s="38" t="n"><v>-0.5</v></c><c r="Q66" s="38" t="n"><v>-0.42</v></c><c r="R66" s="38" t="s"><v>334</v></c><c r="S66" s="44" t="n"><v>41408</v></c><c r="T66" s="45" t="n"><v>0.25</v></c><c r="U66" s="45" t="n"><v>0.75</v></c><c r="V66" s="38" t="n"><v>30</v></c><c r="W66" s="38" t="n"><v>60</v></c><c r="X66" s="38" t="n"><v>15</v></c><c r="Y66" s="38" t="n"><v>631</v></c><c r="AH66" s="38" t="n"><v>2</v></c><c r="AI66" s="38" t="n"><f aca="false">IF(AND(ISNUMBER(SK),SK&gt;0),1,0)</f><v>1</v></c><c r="AJ66" s="34"/><c r="AK66" s="39" t="n"><v>41550</v></c><c r="AM66" s="45" t="n"><v>-2.75</v></c><c r="AN66" s="45" t="n"><v>4</v></c><c r="AO66" s="38" t="n"><v>50</v></c><c r="AP66" s="38" t="n"><v>40</v></c><c r="AQ66" s="38" t="n"><v>16</v></c><c r="AR66" s="38" t="n"><v>501</v></c><c r="AZ66" s="38" t="n"><f aca="false">IF(ISNUMBER(AM66),AM66+0.5*AN66,&quot;&quot;)</f><v>-0.75</v></c><c r="BA66" s="38" t="n"><f aca="false">IF(ISNUMBER(AZ66),IF(ISNUMBER(Q66),AZ66-Q66,&quot;MISSING&quot;),&quot;&quot;)</f><v>-0.33</v></c><c r="BB66" s="38" t="n"><f aca="false">IF(AND(ISNUMBER(AR66),ISNUMBER(Y66)),AR66-Y66,IF(ISNUMBER(AR66),&quot;MISSING&quot;,&quot;&quot;))</f><v>-130</v></c><c r="BC66" s="39" t="n"><v>41773</v></c><c r="BD66" s="47"/><c r="BR66" s="38" t="str"><f aca="false">IF(ISNUMBER(BE66),BE66+0.5*BF66,&quot;&quot;)</f><v></v></c><c r="BS66" s="38" t="str"><f aca="false">IF(ISNUMBER(BR66),IF(ISNUMBER($Q66),BR66-$Q66,&quot;MISSING&quot;),&quot;&quot;)</f><v></v></c><c r="BT66" s="38" t="str"><f aca="false">IF(AND(ISNUMBER(BJ66),ISNUMBER($Y66)),BJ66-$Y66,IF(ISNUMBER(BJ66),&quot;MISSING&quot;,&quot;&quot;))</f><v></v></c><c r="BU66" s="38" t="n"><f aca="false">IF(AND(ISBLANK($AM66),ISBLANK($BE66)),0,1)</f><v>1</v></c><c r="BV66" s="38" t="n"><f aca="false">IF(AND(ISNUMBER($AM66),ISNUMBER($BE66)),1,0)</f><v>0</v></c><c r="BW66" s="38" t="str"><f aca="false">IF(BV66,SE_PREOP,&quot;&quot;)</f><v></v></c><c r="BX66" s="38" t="str"><f aca="false">IF(FU_6_AND_12,SE_6,&quot;&quot;)</f><v></v></c><c r="BY66" s="38" t="str"><f aca="false">IF(FU_6_AND_12,SE_12,&quot;&quot;)</f><v></v></c><c r="BZ66" s="49" t="n"><f aca="false">IF(AND(ISNUMBER(BC66),ISNUMBER(BE66)),BC66-A66,IF(ISNUMBER(AK66),AK66-A66,0))</f><v>141</v></c><c r="CA66" s="50" t="n"><f aca="false">IF(BZ66&gt;0,BZ66/30,&quot;&quot;)</f><v>4.7</v></c><c r="CB66" s="38" t="str"><f aca="false">IF(AND(ISNUMBER(AZ66),ISNUMBER(BR66)),(BR66-AZ66),&quot;&quot;)</f><v></v></c><c r="CC66" s="38" t="str"><f aca="false">IF(AND(ISNUMBER(AX66), ISNUMBER(AD66)), AVERAGE(AX66,AV66)-AVERAGE(AD66,AF66),&quot;&quot;)</f><v></v></c><c r="CD66" s="38" t="str"><f aca="false">IF(AND(ISNUMBER(BN66), ISNUMBER(AD66)), AVERAGE(BN66,BP66)-AVERAGE(AD66,AF66),&quot;&quot;)</f><v></v></c><c r="CE66" s="38" t="str"><f aca="false">IF(ISNUMBER(CD66),CD66,IF(ISNUMBER(CC66),CC66,&quot;&quot;))</f><v></v></c><c r="CF66" s="38" t="n"><f aca="false">IF(AND(ISNUMBER(SPH_PREOP),ISNUMBER(SE_LAST_)),SPH_PREOP+CYL_PREOP/2,&quot;&quot;)</f><v>0.625</v></c><c r="CG66" s="38" t="n"><f aca="false">IF(ISNUMBER(SE_12),SE_12,IF(ISNUMBER(SE_6),SE_6,&quot;&quot;))</f><v>-0.75</v></c><c r="CH66" s="51" t="n"><f aca="false">IF(AND(ISNUMBER(SE_LAST_),ISNUMBER(REF_TARGET)),SE_LAST_-REF_TARGET,&quot;&quot;)</f><v>-0.33</v></c><c r="CI66" s="52" t="n"><f aca="false">IF(ISNUMBER(Y66),IF(ISNUMBER(BJ66),BJ66-Y66,IF(ISNUMBER(AR66),AR66-Y66,&quot;&quot;)),&quot;&quot;)</f><v>-130</v></c><c r="CJ66" s="38" t="str"><f aca="false">IF(ISNUMBER(Z66),IF(ISNUMBER(AT66),AT66-Z66,IF(ISNUMBER(BL66),BL66-Z66,&quot;&quot;)),&quot;&quot;)</f><v></v></c><c r="CK66" s="53" t="n"><f aca="false">IF(ISNUMBER(LAST_SE_ERROR),REF_TARGET,&quot;&quot;)</f><v>-0.42</v></c><c r="CL66" s="53" t="n"><f aca="false">IF(AND(OR(ISNUMBER(BH66),ISNUMBER(AP66)),ISNUMBER(W66)),-LOG(20/W66)--LOG(20/IF(ISNUMBER(BH66),BH66,AP66)),&quot;&quot;)</f><v>0.176091259055681</v></c><c r="CM66" s="54" t="n"><f aca="false">IF(ISNUMBER(BF66),BF66,IF(ISNUMBER(AN66),AN66,&quot;&quot;))</f><v>4</v></c><c r="CN66" s="54" t="n"><f aca="false">IF(AND(ISNUMBER(CM66),ISNUMBER(U66)),CM66-U66,&quot;&quot;)</f><v>3.25</v></c><c r="CO66" s="55" t="n"><f aca="false">IF(ISNUMBER(BCVA_12),BCVA_12,IF(ISNUMBER(BCVA_6),BCVA_6,&quot;&quot;))</f><v>40</v></c><c r="CP66" s="55" t="n"><f aca="false">IF(ISNUMBER(CO66),PREOP_BCVA,&quot;&quot;)</f><v>60</v></c><c r="CQ66" s="56" t="n"><f aca="false">IF(AND(REF_TARGET&lt;=0,REF_TARGET&gt;-1),IF(ISNUMBER(UDVA_12),UDVA_12,IF(ISNUMBER(UDVA_6),UDVA_6,&quot;&quot;)),&quot;&quot;)</f><v>0</v></c><c r="CR66" s="53" t="str"><f aca="false">IF(ISNUMBER(PREOP_PENTACAM_RV),IF(ISNUMBER(SPH_6),IF(ISNUMBER($EQ66),0,1),&quot;&quot;),&quot;&quot;)</f><v></v></c><c r="CS66" s="53" t="str"><f aca="false">IF(ISNUMBER(PREOP_PENTACAM_RV),IF(ISNUMBER(SPH_12),IF(ISNUMBER($GM66),0,1),&quot;&quot;),&quot;&quot;)</f><v></v></c><c r="CT66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66" s="52" t="n"><v>8.12</v></c><c r="ER66" s="38" t="n"><v>7.41</v></c><c r="ES66" s="38" t="n"><v>165.9</v></c><c r="ET66" s="38" t="n"><v>-4</v></c><c r="EU66" s="38" t="n"><v>0.07</v></c><c r="EV66" s="38" t="n"><v>0.54</v></c><c r="EW66" s="38" t="n"><v>3.87</v></c><c r="EX66" s="38" t="n"><v>4.37</v></c><c r="EY66" s="38" t="n"><v>504</v></c><c r="EZ66" s="38" t="n"><v>476</v></c><c r="FA66" s="38" t="n"><v>604</v></c><c r="FB66" s="38" t="n"><v>573</v></c><c r="FC66" s="38" t="n"><v>589</v></c><c r="FD66" s="38" t="n"><v>578</v></c><c r="FE66" s="38" t="n"><v>450</v></c><c r="FF66" s="38" t="n"><v>-0.41</v></c><c r="FG66" s="38" t="n"><v>-1.5</v></c><c r="FH66" s="38" t="n"><v>7.73</v></c><c r="FI66" s="38" t="n"><v>7.97</v></c><c r="FJ66" s="38" t="n"><v>8.06</v></c><c r="FK66" s="38" t="n"><v>8.09</v></c><c r="FL66" s="38" t="n"><v>8.18</v></c><c r="FM66" s="38" t="n"><v>8.35</v></c><c r="FN66" s="38" t="n"><v>0</v></c><c r="FO66" s="38" t="n"><v>1.1</v></c><c r="FP66" s="38" t="n"><v>6.44</v></c><c r="FQ66" s="38" t="n"><v>6.23</v></c><c r="FR66" s="38" t="n"><v>6.37</v></c><c r="FS66" s="38" t="n"><v>6.54</v></c><c r="FT66" s="38" t="n"><v>6.84</v></c><c r="FU66" s="38" t="n"><v>7.32</v></c><c r="FV66" s="38" t="n"><v>0</v></c><c r="FW66" s="58" t="n"><v>1.1</v></c><c r="II66" s="52" t="n"><f aca="false">IF(ISNUMBER(GM66),GM66,IF(ISNUMBER(EQ66),EQ66,&quot;&quot;))</f><v>8.12</v></c><c r="IJ66" s="38" t="n"><f aca="false">IF(ISNUMBER(GN66),GN66,IF(ISNUMBER(ER66),ER66,&quot;&quot;))</f><v>7.41</v></c><c r="IK66" s="38" t="n"><f aca="false">IF(ISNUMBER(GO66),GO66,IF(ISNUMBER(ES66),ES66,&quot;&quot;))</f><v>165.9</v></c><c r="IL66" s="38" t="n"><f aca="false">IF(ISNUMBER(GP66),GP66,IF(ISNUMBER(ET66),ET66,&quot;&quot;))</f><v>-4</v></c><c r="IM66" s="38" t="n"><f aca="false">IF(ISNUMBER(GQ66),GQ66,IF(ISNUMBER(EU66),EU66,&quot;&quot;))</f><v>0.07</v></c><c r="IN66" s="38" t="n"><f aca="false">IF(ISNUMBER(GR66),GR66,IF(ISNUMBER(EV66),EV66,&quot;&quot;))</f><v>0.54</v></c><c r="IO66" s="38" t="n"><f aca="false">IF(ISNUMBER(GS66),GS66,IF(ISNUMBER(EW66),EW66,&quot;&quot;))</f><v>3.87</v></c><c r="IP66" s="38" t="n"><f aca="false">IF(ISNUMBER(GT66),GT66,IF(ISNUMBER(EX66),EX66,&quot;&quot;))</f><v>4.37</v></c><c r="IQ66" s="38" t="n"><f aca="false">IF(ISNUMBER(GU66),GU66,IF(ISNUMBER(EY66),EY66,&quot;&quot;))</f><v>504</v></c><c r="IR66" s="38" t="n"><f aca="false">IF(ISNUMBER(GV66),GV66,IF(ISNUMBER(EZ66),EZ66,&quot;&quot;))</f><v>476</v></c><c r="IS66" s="38" t="n"><f aca="false">IF(ISNUMBER(GW66),GW66,IF(ISNUMBER(FA66),FA66,&quot;&quot;))</f><v>604</v></c><c r="IT66" s="38" t="n"><f aca="false">IF(ISNUMBER(GX66),GX66,IF(ISNUMBER(FB66),FB66,&quot;&quot;))</f><v>573</v></c><c r="IU66" s="38" t="n"><f aca="false">IF(ISNUMBER(GY66),GY66,IF(ISNUMBER(FC66),FC66,&quot;&quot;))</f><v>589</v></c><c r="IV66" s="38" t="n"><f aca="false">IF(ISNUMBER(GZ66),GZ66,IF(ISNUMBER(FD66),FD66,&quot;&quot;))</f><v>578</v></c><c r="IW66" s="38" t="n"><f aca="false">IF(ISNUMBER(HA66),HA66,IF(ISNUMBER(FE66),FE66,&quot;&quot;))</f><v>450</v></c><c r="IX66" s="38" t="n"><f aca="false">IF(ISNUMBER(HB66),HB66,IF(ISNUMBER(FF66),FF66,&quot;&quot;))</f><v>-0.41</v></c><c r="IY66" s="38" t="n"><f aca="false">IF(ISNUMBER(HC66),HC66,IF(ISNUMBER(FG66),FG66,&quot;&quot;))</f><v>-1.5</v></c><c r="IZ66" s="38" t="n"><f aca="false">IF(ISNUMBER(HD66),HD66,IF(ISNUMBER(FH66),FH66,&quot;&quot;))</f><v>7.73</v></c><c r="JA66" s="38" t="n"><f aca="false">IF(ISNUMBER(HE66),HE66,IF(ISNUMBER(FI66),FI66,&quot;&quot;))</f><v>7.97</v></c><c r="JB66" s="38" t="n"><f aca="false">IF(ISNUMBER(HF66),HF66,IF(ISNUMBER(FJ66),FJ66,&quot;&quot;))</f><v>8.06</v></c><c r="JC66" s="38" t="n"><f aca="false">IF(ISNUMBER(HG66),HG66,IF(ISNUMBER(FK66),FK66,&quot;&quot;))</f><v>8.09</v></c><c r="JD66" s="38" t="n"><f aca="false">IF(ISNUMBER(HH66),HH66,IF(ISNUMBER(FL66),FL66,&quot;&quot;))</f><v>8.18</v></c><c r="JE66" s="38" t="n"><f aca="false">IF(ISNUMBER(HI66),HI66,IF(ISNUMBER(FM66),FM66,&quot;&quot;))</f><v>8.35</v></c><c r="JF66" s="38" t="n"><f aca="false">IF(ISNUMBER(HJ66),HJ66,IF(ISNUMBER(FN66),FN66,&quot;&quot;))</f><v>0</v></c><c r="JG66" s="38" t="n"><f aca="false">IF(ISNUMBER(HK66),HK66,IF(ISNUMBER(FO66),FO66,&quot;&quot;))</f><v>1.1</v></c><c r="JH66" s="38" t="n"><f aca="false">IF(ISNUMBER(HL66),HL66,IF(ISNUMBER(FP66),FP66,&quot;&quot;))</f><v>6.44</v></c><c r="JI66" s="38" t="n"><f aca="false">IF(ISNUMBER(HM66),HM66,IF(ISNUMBER(FQ66),FQ66,&quot;&quot;))</f><v>6.23</v></c><c r="JJ66" s="38" t="n"><f aca="false">IF(ISNUMBER(HN66),HN66,IF(ISNUMBER(FR66),FR66,&quot;&quot;))</f><v>6.37</v></c><c r="JK66" s="38" t="n"><f aca="false">IF(ISNUMBER(HO66),HO66,IF(ISNUMBER(FS66),FS66,&quot;&quot;))</f><v>6.54</v></c><c r="JL66" s="38" t="n"><f aca="false">IF(ISNUMBER(HP66),HP66,IF(ISNUMBER(FT66),FT66,&quot;&quot;))</f><v>6.84</v></c><c r="JM66" s="38" t="n"><f aca="false">IF(ISNUMBER(HQ66),HQ66,IF(ISNUMBER(FU66),FU66,&quot;&quot;))</f><v>7.32</v></c><c r="JN66" s="51" t="n"><f aca="false">IF(ISNUMBER(HR66),HR66,IF(ISNUMBER(FV66),FV66,&quot;&quot;))</f><v>0</v></c><c r="JO66" s="59" t="n"><f aca="false">IF(ISNUMBER(HS66),HS66,IF(ISNUMBER(FW66),FW66,&quot;&quot;))</f><v>1.1</v></c><c r="JP66" s="59" t="str"><f aca="false">IF(ISNUMBER(HT66),HT66,IF(ISNUMBER(FX66),FX66,&quot;&quot;))</f><v></v></c><c r="JQ66" s="59" t="str"><f aca="false">IF(ISNUMBER(HU66),HU66,IF(ISNUMBER(FY66),FY66,&quot;&quot;))</f><v></v></c><c r="JR66" s="59" t="str"><f aca="false">IF(ISNUMBER(HV66),HV66,IF(ISNUMBER(FZ66),FZ66,&quot;&quot;))</f><v></v></c><c r="JS66" s="59" t="str"><f aca="false">IF(ISNUMBER(HW66),HW66,IF(ISNUMBER(GA66),GA66,&quot;&quot;))</f><v></v></c><c r="JT66" s="59" t="str"><f aca="false">IF(ISNUMBER(HX66),HX66,IF(ISNUMBER(GB66),GB66,&quot;&quot;))</f><v></v></c><c r="JU66" s="59" t="str"><f aca="false">IF(ISNUMBER(HY66),HY66,IF(ISNUMBER(GC66),GC66,&quot;&quot;))</f><v></v></c><c r="JV66" s="59" t="str"><f aca="false">IF(ISNUMBER(HZ66),HZ66,IF(ISNUMBER(GD66),GD66,&quot;&quot;))</f><v></v></c><c r="JW66" s="59" t="str"><f aca="false">IF(ISNUMBER(IA66),IA66,IF(ISNUMBER(GE66),GE66,&quot;&quot;))</f><v></v></c><c r="JX66" s="59" t="str"><f aca="false">IF(ISNUMBER(IB66),IB66,IF(ISNUMBER(GF66),GF66,&quot;&quot;))</f><v></v></c><c r="JY66" s="59" t="str"><f aca="false">IF(ISNUMBER(IC66),IC66,IF(ISNUMBER(GG66),GG66,&quot;&quot;))</f><v></v></c><c r="JZ66" s="59" t="str"><f aca="false">IF(ISNUMBER(ID66),ID66,IF(ISNUMBER(GH66),GH66,&quot;&quot;))</f><v></v></c><c r="KA66" s="59" t="str"><f aca="false">IF(ISNUMBER(IE66),IE66,IF(ISNUMBER(GI66),GI66,&quot;&quot;))</f><v></v></c><c r="KB66" s="59" t="str"><f aca="false">IF(ISNUMBER(IF66),IF66,IF(ISNUMBER(GJ66),GJ66,&quot;&quot;))</f><v></v></c><c r="KC66" s="59" t="str"><f aca="false">IF(ISNUMBER(IG66),IG66,IF(ISNUMBER(GK66),GK66,&quot;&quot;))</f><v></v></c><c r="KD66" s="61" t="str"><f aca="false">IF(ISNUMBER(IH66),IH66,IF(ISNUMBER(GL66),GL66,&quot;&quot;))</f><v></v></c><c r="KE66" s="52" t="str"><f aca="false">IF(AND(ISNUMBER(II66),ISNUMBER(CU66)),II66-CU66,&quot;&quot;)</f><v></v></c><c r="KF66" s="38" t="str"><f aca="false">IF(AND(ISNUMBER(IJ66),ISNUMBER(CV66)),IJ66-CV66,&quot;&quot;)</f><v></v></c><c r="KG66" s="38" t="str"><f aca="false">IF(AND(ISNUMBER(IK66),ISNUMBER(CW66)),IK66-CW66,&quot;&quot;)</f><v></v></c><c r="KH66" s="38" t="str"><f aca="false">IF(AND(ISNUMBER(IL66),ISNUMBER(CX66)),IL66-CX66,&quot;&quot;)</f><v></v></c><c r="KI66" s="38" t="str"><f aca="false">IF(AND(ISNUMBER(IM66),ISNUMBER(CY66)),IM66-CY66,&quot;&quot;)</f><v></v></c><c r="KJ66" s="38" t="str"><f aca="false">IF(AND(ISNUMBER(IN66),ISNUMBER(CZ66)),IN66-CZ66,&quot;&quot;)</f><v></v></c><c r="KK66" s="38" t="str"><f aca="false">IF(AND(ISNUMBER(IO66),ISNUMBER(DA66)),IO66-DA66,&quot;&quot;)</f><v></v></c><c r="KL66" s="38" t="str"><f aca="false">IF(AND(ISNUMBER(IP66),ISNUMBER(DB66)),IP66-DB66,&quot;&quot;)</f><v></v></c><c r="KM66" s="38" t="str"><f aca="false">IF(AND(ISNUMBER(IQ66),ISNUMBER(DC66)),IQ66-DC66,&quot;&quot;)</f><v></v></c><c r="KN66" s="38" t="str"><f aca="false">IF(AND(ISNUMBER(IR66),ISNUMBER(DD66)),IR66-DD66,&quot;&quot;)</f><v></v></c><c r="KO66" s="38" t="str"><f aca="false">IF(AND(ISNUMBER(IS66),ISNUMBER(DE66)),IS66-DE66,&quot;&quot;)</f><v></v></c><c r="KP66" s="38" t="str"><f aca="false">IF(AND(ISNUMBER(IT66),ISNUMBER(DF66)),IT66-DF66,&quot;&quot;)</f><v></v></c><c r="KQ66" s="38" t="str"><f aca="false">IF(AND(ISNUMBER(IU66),ISNUMBER(DG66)),IU66-DG66,&quot;&quot;)</f><v></v></c><c r="KR66" s="38" t="str"><f aca="false">IF(AND(ISNUMBER(IV66),ISNUMBER(DH66)),IV66-DH66,&quot;&quot;)</f><v></v></c><c r="KS66" s="38" t="str"><f aca="false">IF(AND(ISNUMBER(IW66),ISNUMBER(DI66)),IW66-DI66,&quot;&quot;)</f><v></v></c><c r="KT66" s="38" t="str"><f aca="false">IF(AND(ISNUMBER(IX66),ISNUMBER(DJ66)),IX66-DJ66,&quot;&quot;)</f><v></v></c><c r="KU66" s="38" t="str"><f aca="false">IF(AND(ISNUMBER(IY66),ISNUMBER(DK66)),IY66-DK66,&quot;&quot;)</f><v></v></c><c r="KV66" s="38" t="str"><f aca="false">IF(AND(ISNUMBER(IZ66),ISNUMBER(DL66)),IZ66-DL66,&quot;&quot;)</f><v></v></c><c r="KW66" s="38" t="str"><f aca="false">IF(AND(ISNUMBER(JA66),ISNUMBER(DM66)),JA66-DM66,&quot;&quot;)</f><v></v></c><c r="KX66" s="38" t="str"><f aca="false">IF(AND(ISNUMBER(JB66),ISNUMBER(DN66)),JB66-DN66,&quot;&quot;)</f><v></v></c><c r="KY66" s="38" t="str"><f aca="false">IF(AND(ISNUMBER(JC66),ISNUMBER(DO66)),JC66-DO66,&quot;&quot;)</f><v></v></c><c r="KZ66" s="38" t="str"><f aca="false">IF(AND(ISNUMBER(JD66),ISNUMBER(DP66)),JD66-DP66,&quot;&quot;)</f><v></v></c><c r="LA66" s="38" t="str"><f aca="false">IF(AND(ISNUMBER(JE66),ISNUMBER(DQ66)),JE66-DQ66,&quot;&quot;)</f><v></v></c><c r="LB66" s="38" t="str"><f aca="false">IF(AND(ISNUMBER(JF66),ISNUMBER(DR66)),JF66-DR66,&quot;&quot;)</f><v></v></c><c r="LC66" s="38" t="str"><f aca="false">IF(AND(ISNUMBER(JG66),ISNUMBER(DS66)),JG66-DS66,&quot;&quot;)</f><v></v></c><c r="LD66" s="38" t="str"><f aca="false">IF(AND(ISNUMBER(JH66),ISNUMBER(DT66)),JH66-DT66,&quot;&quot;)</f><v></v></c><c r="LE66" s="38" t="str"><f aca="false">IF(AND(ISNUMBER(JI66),ISNUMBER(DU66)),JI66-DU66,&quot;&quot;)</f><v></v></c><c r="LF66" s="38" t="str"><f aca="false">IF(AND(ISNUMBER(JJ66),ISNUMBER(DV66)),JJ66-DV66,&quot;&quot;)</f><v></v></c><c r="LG66" s="38" t="str"><f aca="false">IF(AND(ISNUMBER(JK66),ISNUMBER(DW66)),JK66-DW66,&quot;&quot;)</f><v></v></c><c r="LH66" s="38" t="str"><f aca="false">IF(AND(ISNUMBER(JL66),ISNUMBER(DX66)),JL66-DX66,&quot;&quot;)</f><v></v></c><c r="LI66" s="38" t="str"><f aca="false">IF(AND(ISNUMBER(JM66),ISNUMBER(DY66)),JM66-DY66,&quot;&quot;)</f><v></v></c><c r="LJ66" s="38" t="str"><f aca="false">IF(AND(ISNUMBER(JN66),ISNUMBER(DZ66)),JN66-DZ66,&quot;&quot;)</f><v></v></c><c r="LK66" s="38" t="str"><f aca="false">IF(AND(ISNUMBER(JO66),ISNUMBER(EA66)),JO66-EA66,&quot;&quot;)</f><v></v></c><c r="LL66" s="38" t="str"><f aca="false">IF(AND(ISNUMBER(JP66),ISNUMBER(EB66)),JP66-EB66,&quot;&quot;)</f><v></v></c><c r="LM66" s="38" t="str"><f aca="false">IF(AND(ISNUMBER(JQ66),ISNUMBER(EC66)),JQ66-EC66,&quot;&quot;)</f><v></v></c><c r="LN66" s="38" t="str"><f aca="false">IF(AND(ISNUMBER(JR66),ISNUMBER(ED66)),JR66-ED66,&quot;&quot;)</f><v></v></c><c r="LO66" s="38" t="str"><f aca="false">IF(AND(ISNUMBER(JS66),ISNUMBER(EE66)),JS66-EE66,&quot;&quot;)</f><v></v></c><c r="LP66" s="38" t="str"><f aca="false">IF(AND(ISNUMBER(JT66),ISNUMBER(EF66)),JT66-EF66,&quot;&quot;)</f><v></v></c><c r="LQ66" s="38" t="str"><f aca="false">IF(AND(ISNUMBER(JU66),ISNUMBER(EG66)),JU66-EG66,&quot;&quot;)</f><v></v></c><c r="LR66" s="38" t="str"><f aca="false">IF(AND(ISNUMBER(JV66),ISNUMBER(EH66)),JV66-EH66,&quot;&quot;)</f><v></v></c><c r="LS66" s="38" t="str"><f aca="false">IF(AND(ISNUMBER(JW66),ISNUMBER(EI66)),JW66-EI66,&quot;&quot;)</f><v></v></c><c r="LT66" s="38" t="str"><f aca="false">IF(AND(ISNUMBER(JX66),ISNUMBER(EJ66)),JX66-EJ66,&quot;&quot;)</f><v></v></c><c r="LU66" s="38" t="str"><f aca="false">IF(AND(ISNUMBER(JY66),ISNUMBER(EK66)),JY66-EK66,&quot;&quot;)</f><v></v></c><c r="LV66" s="38" t="str"><f aca="false">IF(AND(ISNUMBER(JZ66),ISNUMBER(EL66)),JZ66-EL66,&quot;&quot;)</f><v></v></c><c r="LW66" s="38" t="str"><f aca="false">IF(AND(ISNUMBER(KA66),ISNUMBER(EM66)),KA66-EM66,&quot;&quot;)</f><v></v></c><c r="LX66" s="38" t="str"><f aca="false">IF(AND(ISNUMBER(KB66),ISNUMBER(EN66)),KB66-EN66,&quot;&quot;)</f><v></v></c><c r="LY66" s="38" t="str"><f aca="false">IF(AND(ISNUMBER(KC66),ISNUMBER(EO66)),KC66-EO66,&quot;&quot;)</f><v></v></c><c r="LZ66" s="38" t="str"><f aca="false">IF(AND(ISNUMBER(KD66),ISNUMBER(EP66)),KD66-EP66,&quot;&quot;)</f><v></v></c><c r="MA66" s="38" t="str"><f aca="false">IF(AND(ISNUMBER(HT66),ISNUMBER(FX66)),HT66-FX66,&quot;&quot;)</f><v></v></c><c r="MB66" s="38" t="str"><f aca="false">IF(AND(ISNUMBER(HU66),ISNUMBER(FY66)),HU66-FY66,&quot;&quot;)</f><v></v></c><c r="MC66" s="38" t="str"><f aca="false">IF(AND(ISNUMBER(HY66),ISNUMBER(GC66)),HY66-GC66,&quot;&quot;)</f><v></v></c><c r="MD66" s="38" t="n"><f aca="false">HZ66-GD66</f><v>0</v></c></row><row collapsed="false" customFormat="false" customHeight="true" hidden="false" ht="26.25" outlineLevel="0" r="67"><c r="A67" s="35" t="n"><v>41290</v></c><c r="B67" s="36" t="s"><v>449</v></c><c r="C67" s="36" t="s"><v>460</v></c><c r="D67" s="37" t="s"><v>339</v></c><c r="E67" s="38" t="n"><v>61</v></c><c r="F67" s="39" t="n"><v>18791</v></c><c r="G67" s="38" t="s"><v>340</v></c><c r="H67" s="38" t="s"><v>333</v></c><c r="I67" s="38" t="n"><v>1834781</v></c><c r="K67" s="40"/><c r="L67" s="41"/><c r="M67" s="41"/><c r="N67" s="100"/><c r="O67" s="41"/><c r="P67" s="42" t="n"><v>-0.5</v></c><c r="Q67" s="38" t="n"><v>-0.7</v></c><c r="R67" s="43" t="s"><v>334</v></c><c r="S67" s="44" t="n"><v>41288</v></c><c r="T67" s="45" t="n"><v>1</v></c><c r="U67" s="45" t="n"><v>0</v></c><c r="V67" s="38" t="n"><v>0</v></c><c r="W67" s="38" t="n"><v>30</v></c><c r="X67" s="38" t="n"><v>18</v></c><c r="Y67" s="38" t="n"><v>646</v></c><c r="Z67" s="38" t="n"><v>24.21</v></c><c r="AA67" s="38" t="n"><v>12</v></c><c r="AB67" s="38" t="n"><v>4.85</v></c><c r="AC67" s="38" t="n"><v>3.07</v></c><c r="AD67" s="38" t="n"><v>42.4</v></c><c r="AE67" s="38" t="n"><v>67</v></c><c r="AF67" s="38" t="n"><v>42.72</v></c><c r="AG67" s="38" t="n"><v>157</v></c><c r="AH67" s="38" t="n"><v>0</v></c><c r="AI67" s="38" t="n"><f aca="false">IF(AND(ISNUMBER(SK),SK&gt;0),1,0)</f><v>0</v></c><c r="AK67" s="46" t="n"><v>41407</v></c><c r="AL67" s="47" t="n"><v>40</v></c><c r="AM67" s="45" t="n"><v>-0.25</v></c><c r="AN67" s="45" t="n"><v>1.75</v></c><c r="AO67" s="38" t="n"><v>15</v></c><c r="AP67" s="38" t="n"><v>25</v></c><c r="AQ67" s="38" t="n"><v>24</v></c><c r="AR67" s="38" t="n"><v>549</v></c><c r="AS67" s="38" t="n"><v>2062</v></c><c r="AZ67" s="38" t="n"><f aca="false">IF(ISNUMBER(AM67),AM67+0.5*AN67,&quot;&quot;)</f><v>0.625</v></c><c r="BA67" s="38" t="n"><f aca="false">IF(ISNUMBER(AZ67),IF(ISNUMBER(Q67),AZ67-Q67,&quot;MISSING&quot;),&quot;&quot;)</f><v>1.325</v></c><c r="BB67" s="38" t="n"><f aca="false">IF(AND(ISNUMBER(AR67),ISNUMBER(Y67)),AR67-Y67,IF(ISNUMBER(AR67),&quot;MISSING&quot;,&quot;&quot;))</f><v>-97</v></c><c r="BC67" s="39" t="n"><v>41674</v></c><c r="BD67" s="62" t="n"><v>70</v></c><c r="BE67" s="45" t="n"><v>-1.5</v></c><c r="BF67" s="45" t="n"><v>1</v></c><c r="BG67" s="38" t="n"><v>167</v></c><c r="BH67" s="38" t="n"><v>30</v></c><c r="BI67" s="38" t="n"><v>12</v></c><c r="BJ67" s="38" t="n"><v>561</v></c><c r="BK67" s="38" t="n"><v>2088</v></c><c r="BL67" s="38" t="n"><v>21.24</v></c><c r="BM67" s="38" t="n"><v>2.8</v></c><c r="BN67" s="38" t="n"><v>41.98</v></c><c r="BO67" s="38" t="n"><v>123</v></c><c r="BP67" s="38" t="n"><v>42.51</v></c><c r="BQ67" s="38" t="n"><v>33</v></c><c r="BR67" s="38" t="n"><f aca="false">IF(ISNUMBER(BE67),BE67+0.5*BF67,&quot;&quot;)</f><v>-1</v></c><c r="BS67" s="38" t="n"><f aca="false">IF(ISNUMBER(BR67),IF(ISNUMBER($Q67),BR67-$Q67,&quot;MISSING&quot;),&quot;&quot;)</f><v>-0.3</v></c><c r="BT67" s="38" t="n"><f aca="false">IF(AND(ISNUMBER(BJ67),ISNUMBER($Y67)),BJ67-$Y67,IF(ISNUMBER(BJ67),&quot;MISSING&quot;,&quot;&quot;))</f><v>-85</v></c><c r="BU67" s="38" t="n"><f aca="false">IF(AND(ISBLANK($AM67),ISBLANK($BE67)),0,1)</f><v>1</v></c><c r="BV67" s="38" t="n"><f aca="false">IF(AND(ISNUMBER($AM67),ISNUMBER($BE67)),1,0)</f><v>1</v></c><c r="BW67" s="38" t="n"><f aca="false">IF(BV67,SE_PREOP,&quot;&quot;)</f><v>1</v></c><c r="BX67" s="38" t="n"><f aca="false">IF(FU_6_AND_12,SE_6,&quot;&quot;)</f><v>0.625</v></c><c r="BY67" s="38" t="n"><f aca="false">IF(FU_6_AND_12,SE_12,&quot;&quot;)</f><v>-1</v></c><c r="BZ67" s="49" t="n"><f aca="false">IF(AND(ISNUMBER(BC67),ISNUMBER(BE67)),BC67-A67,IF(ISNUMBER(AK67),AK67-A67,0))</f><v>384</v></c><c r="CA67" s="50" t="n"><f aca="false">IF(BZ67&gt;0,BZ67/30,&quot;&quot;)</f><v>12.8</v></c><c r="CB67" s="38" t="n"><f aca="false">IF(AND(ISNUMBER(AZ67),ISNUMBER(BR67)),(BR67-AZ67),&quot;&quot;)</f><v>-1.625</v></c><c r="CC67" s="38" t="str"><f aca="false">IF(AND(ISNUMBER(AX67), ISNUMBER(AD67)), AVERAGE(AX67,AV67)-AVERAGE(AD67,AF67),&quot;&quot;)</f><v></v></c><c r="CD67" s="38" t="n"><f aca="false">IF(AND(ISNUMBER(BN67), ISNUMBER(AD67)), AVERAGE(BN67,BP67)-AVERAGE(AD67,AF67),&quot;&quot;)</f><v>-0.315000000000005</v></c><c r="CE67" s="38" t="n"><f aca="false">IF(ISNUMBER(CD67),CD67,IF(ISNUMBER(CC67),CC67,&quot;&quot;))</f><v>-0.315000000000005</v></c><c r="CF67" s="38" t="n"><f aca="false">IF(AND(ISNUMBER(SPH_PREOP),ISNUMBER(SE_LAST_)),SPH_PREOP+CYL_PREOP/2,&quot;&quot;)</f><v>1</v></c><c r="CG67" s="38" t="n"><f aca="false">IF(ISNUMBER(SE_12),SE_12,IF(ISNUMBER(SE_6),SE_6,&quot;&quot;))</f><v>-1</v></c><c r="CH67" s="51" t="n"><f aca="false">IF(AND(ISNUMBER(SE_LAST_),ISNUMBER(REF_TARGET)),SE_LAST_-REF_TARGET,&quot;&quot;)</f><v>-0.3</v></c><c r="CI67" s="52" t="n"><f aca="false">IF(ISNUMBER(Y67),IF(ISNUMBER(BJ67),BJ67-Y67,IF(ISNUMBER(AR67),AR67-Y67,&quot;&quot;)),&quot;&quot;)</f><v>-85</v></c><c r="CJ67" s="38" t="n"><f aca="false">IF(ISNUMBER(Z67),IF(ISNUMBER(AT67),AT67-Z67,IF(ISNUMBER(BL67),BL67-Z67,&quot;&quot;)),&quot;&quot;)</f><v>-2.97</v></c><c r="CK67" s="53" t="n"><f aca="false">IF(ISNUMBER(LAST_SE_ERROR),REF_TARGET,&quot;&quot;)</f><v>-0.7</v></c><c r="CL67" s="53" t="n"><f aca="false">IF(AND(OR(ISNUMBER(BH67),ISNUMBER(AP67)),ISNUMBER(W67)),-LOG(20/W67)--LOG(20/IF(ISNUMBER(BH67),BH67,AP67)),&quot;&quot;)</f><v>0</v></c><c r="CM67" s="54" t="n"><f aca="false">IF(ISNUMBER(BF67),BF67,IF(ISNUMBER(AN67),AN67,&quot;&quot;))</f><v>1</v></c><c r="CN67" s="54" t="n"><f aca="false">IF(AND(ISNUMBER(CM67),ISNUMBER(U67)),CM67-U67,&quot;&quot;)</f><v>1</v></c><c r="CO67" s="55" t="n"><f aca="false">IF(ISNUMBER(BCVA_12),BCVA_12,IF(ISNUMBER(BCVA_6),BCVA_6,&quot;&quot;))</f><v>30</v></c><c r="CP67" s="55" t="n"><f aca="false">IF(ISNUMBER(CO67),PREOP_BCVA,&quot;&quot;)</f><v>30</v></c><c r="CQ67" s="56" t="n"><f aca="false">IF(AND(REF_TARGET&lt;=0,REF_TARGET&gt;-1),IF(ISNUMBER(UDVA_12),UDVA_12,IF(ISNUMBER(UDVA_6),UDVA_6,&quot;&quot;)),&quot;&quot;)</f><v>70</v></c><c r="CR67" s="53" t="str"><f aca="false">IF(ISNUMBER(PREOP_PENTACAM_RV),IF(ISNUMBER(SPH_6),IF(ISNUMBER($EQ67),0,1),&quot;&quot;),&quot;&quot;)</f><v></v></c><c r="CS67" s="53" t="str"><f aca="false">IF(ISNUMBER(PREOP_PENTACAM_RV),IF(ISNUMBER(SPH_12),IF(ISNUMBER($GM67),0,1),&quot;&quot;),&quot;&quot;)</f><v></v></c><c r="CT67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67" s="52" t="n"><v>8.23</v></c><c r="ER67" s="38" t="n"><v>7.87</v></c><c r="ES67" s="38" t="n"><v>146.3</v></c><c r="ET67" s="38" t="n"><v>-1.9</v></c><c r="EU67" s="38" t="n"><v>0.31</v></c><c r="EV67" s="38" t="n"><v>0.52</v></c><c r="EW67" s="38" t="n"><v>4.72</v></c><c r="EX67" s="38" t="n"><v>5.3</v></c><c r="EY67" s="38" t="n"><v>575</v></c><c r="EZ67" s="38" t="n"><v>573</v></c><c r="FA67" s="38" t="n"><v>699</v></c><c r="FB67" s="38" t="n"><v>651</v></c><c r="FC67" s="38" t="n"><v>680</v></c><c r="FD67" s="38" t="n"><v>627</v></c><c r="FE67" s="38" t="n"><v>557</v></c><c r="FF67" s="38" t="n"><v>-0.93</v></c><c r="FG67" s="38" t="n"><v>-0.93</v></c><c r="FH67" s="38" t="n"><v>8.06</v></c><c r="FI67" s="38" t="n"><v>8.07</v></c><c r="FJ67" s="38" t="n"><v>8.11</v></c><c r="FK67" s="38" t="n"><v>8.23</v></c><c r="FL67" s="38" t="n"><v>8.4</v></c><c r="FM67" s="38" t="n"><v>8.6</v></c><c r="FN67" s="38" t="n"><v>0</v></c><c r="FO67" s="38" t="n"><v>1.3</v></c><c r="FP67" s="38" t="n"><v>6.53</v></c><c r="FQ67" s="38" t="n"><v>6.44</v></c><c r="FR67" s="38" t="n"><v>6.6</v></c><c r="FS67" s="38" t="n"><v>6.94</v></c><c r="FT67" s="38" t="n"><v>7.12</v></c><c r="FU67" s="38" t="n"><v>0</v></c><c r="FV67" s="38" t="n"><v>0</v></c><c r="FW67" s="58" t="n"><v>1.3</v></c><c r="II67" s="52" t="n"><f aca="false">IF(ISNUMBER(GM67),GM67,IF(ISNUMBER(EQ67),EQ67,&quot;&quot;))</f><v>8.23</v></c><c r="IJ67" s="38" t="n"><f aca="false">IF(ISNUMBER(GN67),GN67,IF(ISNUMBER(ER67),ER67,&quot;&quot;))</f><v>7.87</v></c><c r="IK67" s="38" t="n"><f aca="false">IF(ISNUMBER(GO67),GO67,IF(ISNUMBER(ES67),ES67,&quot;&quot;))</f><v>146.3</v></c><c r="IL67" s="38" t="n"><f aca="false">IF(ISNUMBER(GP67),GP67,IF(ISNUMBER(ET67),ET67,&quot;&quot;))</f><v>-1.9</v></c><c r="IM67" s="38" t="n"><f aca="false">IF(ISNUMBER(GQ67),GQ67,IF(ISNUMBER(EU67),EU67,&quot;&quot;))</f><v>0.31</v></c><c r="IN67" s="38" t="n"><f aca="false">IF(ISNUMBER(GR67),GR67,IF(ISNUMBER(EV67),EV67,&quot;&quot;))</f><v>0.52</v></c><c r="IO67" s="38" t="n"><f aca="false">IF(ISNUMBER(GS67),GS67,IF(ISNUMBER(EW67),EW67,&quot;&quot;))</f><v>4.72</v></c><c r="IP67" s="38" t="n"><f aca="false">IF(ISNUMBER(GT67),GT67,IF(ISNUMBER(EX67),EX67,&quot;&quot;))</f><v>5.3</v></c><c r="IQ67" s="38" t="n"><f aca="false">IF(ISNUMBER(GU67),GU67,IF(ISNUMBER(EY67),EY67,&quot;&quot;))</f><v>575</v></c><c r="IR67" s="38" t="n"><f aca="false">IF(ISNUMBER(GV67),GV67,IF(ISNUMBER(EZ67),EZ67,&quot;&quot;))</f><v>573</v></c><c r="IS67" s="38" t="n"><f aca="false">IF(ISNUMBER(GW67),GW67,IF(ISNUMBER(FA67),FA67,&quot;&quot;))</f><v>699</v></c><c r="IT67" s="38" t="n"><f aca="false">IF(ISNUMBER(GX67),GX67,IF(ISNUMBER(FB67),FB67,&quot;&quot;))</f><v>651</v></c><c r="IU67" s="38" t="n"><f aca="false">IF(ISNUMBER(GY67),GY67,IF(ISNUMBER(FC67),FC67,&quot;&quot;))</f><v>680</v></c><c r="IV67" s="38" t="n"><f aca="false">IF(ISNUMBER(GZ67),GZ67,IF(ISNUMBER(FD67),FD67,&quot;&quot;))</f><v>627</v></c><c r="IW67" s="38" t="n"><f aca="false">IF(ISNUMBER(HA67),HA67,IF(ISNUMBER(FE67),FE67,&quot;&quot;))</f><v>557</v></c><c r="IX67" s="38" t="n"><f aca="false">IF(ISNUMBER(HB67),HB67,IF(ISNUMBER(FF67),FF67,&quot;&quot;))</f><v>-0.93</v></c><c r="IY67" s="38" t="n"><f aca="false">IF(ISNUMBER(HC67),HC67,IF(ISNUMBER(FG67),FG67,&quot;&quot;))</f><v>-0.93</v></c><c r="IZ67" s="38" t="n"><f aca="false">IF(ISNUMBER(HD67),HD67,IF(ISNUMBER(FH67),FH67,&quot;&quot;))</f><v>8.06</v></c><c r="JA67" s="38" t="n"><f aca="false">IF(ISNUMBER(HE67),HE67,IF(ISNUMBER(FI67),FI67,&quot;&quot;))</f><v>8.07</v></c><c r="JB67" s="38" t="n"><f aca="false">IF(ISNUMBER(HF67),HF67,IF(ISNUMBER(FJ67),FJ67,&quot;&quot;))</f><v>8.11</v></c><c r="JC67" s="38" t="n"><f aca="false">IF(ISNUMBER(HG67),HG67,IF(ISNUMBER(FK67),FK67,&quot;&quot;))</f><v>8.23</v></c><c r="JD67" s="38" t="n"><f aca="false">IF(ISNUMBER(HH67),HH67,IF(ISNUMBER(FL67),FL67,&quot;&quot;))</f><v>8.4</v></c><c r="JE67" s="38" t="n"><f aca="false">IF(ISNUMBER(HI67),HI67,IF(ISNUMBER(FM67),FM67,&quot;&quot;))</f><v>8.6</v></c><c r="JF67" s="38" t="n"><f aca="false">IF(ISNUMBER(HJ67),HJ67,IF(ISNUMBER(FN67),FN67,&quot;&quot;))</f><v>0</v></c><c r="JG67" s="38" t="n"><f aca="false">IF(ISNUMBER(HK67),HK67,IF(ISNUMBER(FO67),FO67,&quot;&quot;))</f><v>1.3</v></c><c r="JH67" s="38" t="n"><f aca="false">IF(ISNUMBER(HL67),HL67,IF(ISNUMBER(FP67),FP67,&quot;&quot;))</f><v>6.53</v></c><c r="JI67" s="38" t="n"><f aca="false">IF(ISNUMBER(HM67),HM67,IF(ISNUMBER(FQ67),FQ67,&quot;&quot;))</f><v>6.44</v></c><c r="JJ67" s="38" t="n"><f aca="false">IF(ISNUMBER(HN67),HN67,IF(ISNUMBER(FR67),FR67,&quot;&quot;))</f><v>6.6</v></c><c r="JK67" s="38" t="n"><f aca="false">IF(ISNUMBER(HO67),HO67,IF(ISNUMBER(FS67),FS67,&quot;&quot;))</f><v>6.94</v></c><c r="JL67" s="38" t="n"><f aca="false">IF(ISNUMBER(HP67),HP67,IF(ISNUMBER(FT67),FT67,&quot;&quot;))</f><v>7.12</v></c><c r="JM67" s="38" t="n"><f aca="false">IF(ISNUMBER(HQ67),HQ67,IF(ISNUMBER(FU67),FU67,&quot;&quot;))</f><v>0</v></c><c r="JN67" s="51" t="n"><f aca="false">IF(ISNUMBER(HR67),HR67,IF(ISNUMBER(FV67),FV67,&quot;&quot;))</f><v>0</v></c><c r="JO67" s="59" t="n"><f aca="false">IF(ISNUMBER(HS67),HS67,IF(ISNUMBER(FW67),FW67,&quot;&quot;))</f><v>1.3</v></c><c r="JP67" s="59" t="str"><f aca="false">IF(ISNUMBER(HT67),HT67,IF(ISNUMBER(FX67),FX67,&quot;&quot;))</f><v></v></c><c r="JQ67" s="59" t="str"><f aca="false">IF(ISNUMBER(HU67),HU67,IF(ISNUMBER(FY67),FY67,&quot;&quot;))</f><v></v></c><c r="JR67" s="59" t="str"><f aca="false">IF(ISNUMBER(HV67),HV67,IF(ISNUMBER(FZ67),FZ67,&quot;&quot;))</f><v></v></c><c r="JS67" s="59" t="str"><f aca="false">IF(ISNUMBER(HW67),HW67,IF(ISNUMBER(GA67),GA67,&quot;&quot;))</f><v></v></c><c r="JT67" s="59" t="str"><f aca="false">IF(ISNUMBER(HX67),HX67,IF(ISNUMBER(GB67),GB67,&quot;&quot;))</f><v></v></c><c r="JU67" s="59" t="str"><f aca="false">IF(ISNUMBER(HY67),HY67,IF(ISNUMBER(GC67),GC67,&quot;&quot;))</f><v></v></c><c r="JV67" s="59" t="str"><f aca="false">IF(ISNUMBER(HZ67),HZ67,IF(ISNUMBER(GD67),GD67,&quot;&quot;))</f><v></v></c><c r="JW67" s="59" t="str"><f aca="false">IF(ISNUMBER(IA67),IA67,IF(ISNUMBER(GE67),GE67,&quot;&quot;))</f><v></v></c><c r="JX67" s="59" t="str"><f aca="false">IF(ISNUMBER(IB67),IB67,IF(ISNUMBER(GF67),GF67,&quot;&quot;))</f><v></v></c><c r="JY67" s="59" t="str"><f aca="false">IF(ISNUMBER(IC67),IC67,IF(ISNUMBER(GG67),GG67,&quot;&quot;))</f><v></v></c><c r="JZ67" s="59" t="str"><f aca="false">IF(ISNUMBER(ID67),ID67,IF(ISNUMBER(GH67),GH67,&quot;&quot;))</f><v></v></c><c r="KA67" s="59" t="str"><f aca="false">IF(ISNUMBER(IE67),IE67,IF(ISNUMBER(GI67),GI67,&quot;&quot;))</f><v></v></c><c r="KB67" s="59" t="str"><f aca="false">IF(ISNUMBER(IF67),IF67,IF(ISNUMBER(GJ67),GJ67,&quot;&quot;))</f><v></v></c><c r="KC67" s="59" t="str"><f aca="false">IF(ISNUMBER(IG67),IG67,IF(ISNUMBER(GK67),GK67,&quot;&quot;))</f><v></v></c><c r="KD67" s="61" t="str"><f aca="false">IF(ISNUMBER(IH67),IH67,IF(ISNUMBER(GL67),GL67,&quot;&quot;))</f><v></v></c><c r="KE67" s="52" t="str"><f aca="false">IF(AND(ISNUMBER(II67),ISNUMBER(CU67)),II67-CU67,&quot;&quot;)</f><v></v></c><c r="KF67" s="38" t="str"><f aca="false">IF(AND(ISNUMBER(IJ67),ISNUMBER(CV67)),IJ67-CV67,&quot;&quot;)</f><v></v></c><c r="KG67" s="38" t="str"><f aca="false">IF(AND(ISNUMBER(IK67),ISNUMBER(CW67)),IK67-CW67,&quot;&quot;)</f><v></v></c><c r="KH67" s="38" t="str"><f aca="false">IF(AND(ISNUMBER(IL67),ISNUMBER(CX67)),IL67-CX67,&quot;&quot;)</f><v></v></c><c r="KI67" s="38" t="str"><f aca="false">IF(AND(ISNUMBER(IM67),ISNUMBER(CY67)),IM67-CY67,&quot;&quot;)</f><v></v></c><c r="KJ67" s="38" t="str"><f aca="false">IF(AND(ISNUMBER(IN67),ISNUMBER(CZ67)),IN67-CZ67,&quot;&quot;)</f><v></v></c><c r="KK67" s="38" t="str"><f aca="false">IF(AND(ISNUMBER(IO67),ISNUMBER(DA67)),IO67-DA67,&quot;&quot;)</f><v></v></c><c r="KL67" s="38" t="str"><f aca="false">IF(AND(ISNUMBER(IP67),ISNUMBER(DB67)),IP67-DB67,&quot;&quot;)</f><v></v></c><c r="KM67" s="38" t="str"><f aca="false">IF(AND(ISNUMBER(IQ67),ISNUMBER(DC67)),IQ67-DC67,&quot;&quot;)</f><v></v></c><c r="KN67" s="38" t="str"><f aca="false">IF(AND(ISNUMBER(IR67),ISNUMBER(DD67)),IR67-DD67,&quot;&quot;)</f><v></v></c><c r="KO67" s="38" t="str"><f aca="false">IF(AND(ISNUMBER(IS67),ISNUMBER(DE67)),IS67-DE67,&quot;&quot;)</f><v></v></c><c r="KP67" s="38" t="str"><f aca="false">IF(AND(ISNUMBER(IT67),ISNUMBER(DF67)),IT67-DF67,&quot;&quot;)</f><v></v></c><c r="KQ67" s="38" t="str"><f aca="false">IF(AND(ISNUMBER(IU67),ISNUMBER(DG67)),IU67-DG67,&quot;&quot;)</f><v></v></c><c r="KR67" s="38" t="str"><f aca="false">IF(AND(ISNUMBER(IV67),ISNUMBER(DH67)),IV67-DH67,&quot;&quot;)</f><v></v></c><c r="KS67" s="38" t="str"><f aca="false">IF(AND(ISNUMBER(IW67),ISNUMBER(DI67)),IW67-DI67,&quot;&quot;)</f><v></v></c><c r="KT67" s="38" t="str"><f aca="false">IF(AND(ISNUMBER(IX67),ISNUMBER(DJ67)),IX67-DJ67,&quot;&quot;)</f><v></v></c><c r="KU67" s="38" t="str"><f aca="false">IF(AND(ISNUMBER(IY67),ISNUMBER(DK67)),IY67-DK67,&quot;&quot;)</f><v></v></c><c r="KV67" s="38" t="str"><f aca="false">IF(AND(ISNUMBER(IZ67),ISNUMBER(DL67)),IZ67-DL67,&quot;&quot;)</f><v></v></c><c r="KW67" s="38" t="str"><f aca="false">IF(AND(ISNUMBER(JA67),ISNUMBER(DM67)),JA67-DM67,&quot;&quot;)</f><v></v></c><c r="KX67" s="38" t="str"><f aca="false">IF(AND(ISNUMBER(JB67),ISNUMBER(DN67)),JB67-DN67,&quot;&quot;)</f><v></v></c><c r="KY67" s="38" t="str"><f aca="false">IF(AND(ISNUMBER(JC67),ISNUMBER(DO67)),JC67-DO67,&quot;&quot;)</f><v></v></c><c r="KZ67" s="38" t="str"><f aca="false">IF(AND(ISNUMBER(JD67),ISNUMBER(DP67)),JD67-DP67,&quot;&quot;)</f><v></v></c><c r="LA67" s="38" t="str"><f aca="false">IF(AND(ISNUMBER(JE67),ISNUMBER(DQ67)),JE67-DQ67,&quot;&quot;)</f><v></v></c><c r="LB67" s="38" t="str"><f aca="false">IF(AND(ISNUMBER(JF67),ISNUMBER(DR67)),JF67-DR67,&quot;&quot;)</f><v></v></c><c r="LC67" s="38" t="str"><f aca="false">IF(AND(ISNUMBER(JG67),ISNUMBER(DS67)),JG67-DS67,&quot;&quot;)</f><v></v></c><c r="LD67" s="38" t="str"><f aca="false">IF(AND(ISNUMBER(JH67),ISNUMBER(DT67)),JH67-DT67,&quot;&quot;)</f><v></v></c><c r="LE67" s="38" t="str"><f aca="false">IF(AND(ISNUMBER(JI67),ISNUMBER(DU67)),JI67-DU67,&quot;&quot;)</f><v></v></c><c r="LF67" s="38" t="str"><f aca="false">IF(AND(ISNUMBER(JJ67),ISNUMBER(DV67)),JJ67-DV67,&quot;&quot;)</f><v></v></c><c r="LG67" s="38" t="str"><f aca="false">IF(AND(ISNUMBER(JK67),ISNUMBER(DW67)),JK67-DW67,&quot;&quot;)</f><v></v></c><c r="LH67" s="38" t="str"><f aca="false">IF(AND(ISNUMBER(JL67),ISNUMBER(DX67)),JL67-DX67,&quot;&quot;)</f><v></v></c><c r="LI67" s="38" t="str"><f aca="false">IF(AND(ISNUMBER(JM67),ISNUMBER(DY67)),JM67-DY67,&quot;&quot;)</f><v></v></c><c r="LJ67" s="38" t="str"><f aca="false">IF(AND(ISNUMBER(JN67),ISNUMBER(DZ67)),JN67-DZ67,&quot;&quot;)</f><v></v></c><c r="LK67" s="38" t="str"><f aca="false">IF(AND(ISNUMBER(JO67),ISNUMBER(EA67)),JO67-EA67,&quot;&quot;)</f><v></v></c><c r="LL67" s="38" t="str"><f aca="false">IF(AND(ISNUMBER(JP67),ISNUMBER(EB67)),JP67-EB67,&quot;&quot;)</f><v></v></c><c r="LM67" s="38" t="str"><f aca="false">IF(AND(ISNUMBER(JQ67),ISNUMBER(EC67)),JQ67-EC67,&quot;&quot;)</f><v></v></c><c r="LN67" s="38" t="str"><f aca="false">IF(AND(ISNUMBER(JR67),ISNUMBER(ED67)),JR67-ED67,&quot;&quot;)</f><v></v></c><c r="LO67" s="38" t="str"><f aca="false">IF(AND(ISNUMBER(JS67),ISNUMBER(EE67)),JS67-EE67,&quot;&quot;)</f><v></v></c><c r="LP67" s="38" t="str"><f aca="false">IF(AND(ISNUMBER(JT67),ISNUMBER(EF67)),JT67-EF67,&quot;&quot;)</f><v></v></c><c r="LQ67" s="38" t="str"><f aca="false">IF(AND(ISNUMBER(JU67),ISNUMBER(EG67)),JU67-EG67,&quot;&quot;)</f><v></v></c><c r="LR67" s="38" t="str"><f aca="false">IF(AND(ISNUMBER(JV67),ISNUMBER(EH67)),JV67-EH67,&quot;&quot;)</f><v></v></c><c r="LS67" s="38" t="str"><f aca="false">IF(AND(ISNUMBER(JW67),ISNUMBER(EI67)),JW67-EI67,&quot;&quot;)</f><v></v></c><c r="LT67" s="38" t="str"><f aca="false">IF(AND(ISNUMBER(JX67),ISNUMBER(EJ67)),JX67-EJ67,&quot;&quot;)</f><v></v></c><c r="LU67" s="38" t="str"><f aca="false">IF(AND(ISNUMBER(JY67),ISNUMBER(EK67)),JY67-EK67,&quot;&quot;)</f><v></v></c><c r="LV67" s="38" t="str"><f aca="false">IF(AND(ISNUMBER(JZ67),ISNUMBER(EL67)),JZ67-EL67,&quot;&quot;)</f><v></v></c><c r="LW67" s="38" t="str"><f aca="false">IF(AND(ISNUMBER(KA67),ISNUMBER(EM67)),KA67-EM67,&quot;&quot;)</f><v></v></c><c r="LX67" s="38" t="str"><f aca="false">IF(AND(ISNUMBER(KB67),ISNUMBER(EN67)),KB67-EN67,&quot;&quot;)</f><v></v></c><c r="LY67" s="38" t="str"><f aca="false">IF(AND(ISNUMBER(KC67),ISNUMBER(EO67)),KC67-EO67,&quot;&quot;)</f><v></v></c><c r="LZ67" s="38" t="str"><f aca="false">IF(AND(ISNUMBER(KD67),ISNUMBER(EP67)),KD67-EP67,&quot;&quot;)</f><v></v></c><c r="MA67" s="38" t="str"><f aca="false">IF(AND(ISNUMBER(HT67),ISNUMBER(FX67)),HT67-FX67,&quot;&quot;)</f><v></v></c><c r="MB67" s="38" t="str"><f aca="false">IF(AND(ISNUMBER(HU67),ISNUMBER(FY67)),HU67-FY67,&quot;&quot;)</f><v></v></c><c r="MC67" s="38" t="str"><f aca="false">IF(AND(ISNUMBER(HY67),ISNUMBER(GC67)),HY67-GC67,&quot;&quot;)</f><v></v></c><c r="MD67" s="38" t="n"><f aca="false">HZ67-GD67</f><v>0</v></c></row><row collapsed="false" customFormat="false" customHeight="true" hidden="false" ht="26.25" outlineLevel="0" r="68"><c r="A68" s="35" t="n"><v>41150</v></c><c r="B68" s="36" t="s"><v>461</v></c><c r="C68" s="36" t="s"><v>462</v></c><c r="D68" s="37" t="s"><v>339</v></c><c r="E68" s="38" t="n"><v>63</v></c><c r="F68" s="39" t="n"><v>17931</v></c><c r="G68" s="38" t="s"><v>340</v></c><c r="H68" s="38" t="s"><v>333</v></c><c r="I68" s="38" t="n"><v>1834364</v></c><c r="K68" s="86"/><c r="L68" s="87"/><c r="M68" s="87"/><c r="N68" s="87"/><c r="O68" s="87"/><c r="P68" s="42" t="n"><v>-0.5</v></c><c r="Q68" s="43" t="n"><v>-0.48</v></c><c r="R68" s="43" t="s"><v>407</v></c><c r="S68" s="44" t="n"><v>41128</v></c><c r="T68" s="45" t="n"><v>-5</v></c><c r="U68" s="45" t="n"><v>1</v></c><c r="V68" s="38" t="n"><v>19</v></c><c r="W68" s="38" t="n"><v>30</v></c><c r="X68" s="38" t="n"><v>20</v></c><c r="Y68" s="38" t="n"><v>589</v></c><c r="Z68" s="38" t="n"><v>25.59</v></c><c r="AA68" s="38" t="n"><v>12.2</v></c><c r="AB68" s="38" t="n"><v>4.9</v></c><c r="AC68" s="38" t="n"><v>3.08</v></c><c r="AD68" s="38" t="n"><v>43.05</v></c><c r="AE68" s="38" t="n"><v>100</v></c><c r="AF68" s="38" t="n"><v>43.55</v></c><c r="AG68" s="38" t="n"><v>10</v></c><c r="AH68" s="38" t="n"><v>0</v></c><c r="AI68" s="38" t="n"><f aca="false">IF(AND(ISNUMBER(SK),SK&gt;0),1,0)</f><v>0</v></c><c r="AK68" s="39" t="n"><v>41383</v></c><c r="AL68" s="62" t="n"><v>50</v></c><c r="AM68" s="45" t="n"><v>-0.75</v></c><c r="AN68" s="45" t="n"><v>0</v></c><c r="AO68" s="38" t="n"><v>0</v></c><c r="AP68" s="38" t="n"><v>50</v></c><c r="AQ68" s="38" t="n"><v>15</v></c><c r="AR68" s="38" t="n"><v>514</v></c><c r="AS68" s="38" t="n"><v>1900</v></c><c r="AZ68" s="38" t="n"><f aca="false">IF(ISNUMBER(AM68),AM68+0.5*AN68,&quot;&quot;)</f><v>-0.75</v></c><c r="BA68" s="38" t="n"><f aca="false">IF(ISNUMBER(AZ68),IF(ISNUMBER($Q68),AZ68-$Q68,&quot;MISSING&quot;),&quot;&quot;)</f><v>-0.27</v></c><c r="BB68" s="38" t="n"><f aca="false">IF(AND(ISNUMBER(AR68),ISNUMBER(Y68)),AR68-Y68,IF(ISNUMBER(AR68),&quot;MISSING&quot;,&quot;&quot;))</f><v>-75</v></c><c r="BC68" s="39" t="n"><v>41544</v></c><c r="BD68" s="47"/><c r="BE68" s="45" t="n"><v>-0.75</v></c><c r="BF68" s="45" t="n"><v>0.5</v></c><c r="BG68" s="38" t="n"><v>180</v></c><c r="BH68" s="38" t="n"><v>25</v></c><c r="BI68" s="38" t="n"><v>12</v></c><c r="BJ68" s="38" t="n"><v>530</v></c><c r="BK68" s="38" t="n"><v>1908</v></c><c r="BR68" s="38" t="n"><f aca="false">IF(ISNUMBER(BE68),BE68+0.5*BF68,&quot;&quot;)</f><v>-0.5</v></c><c r="BS68" s="38" t="n"><f aca="false">IF(ISNUMBER(BR68),IF(ISNUMBER($Q68),BR68-$Q68,&quot;MISSING&quot;),&quot;&quot;)</f><v>-0.02</v></c><c r="BT68" s="38" t="n"><f aca="false">IF(AND(ISNUMBER(BJ68),ISNUMBER($Y68)),BJ68-$Y68,IF(ISNUMBER(BJ68),&quot;MISSING&quot;,&quot;&quot;))</f><v>-59</v></c><c r="BU68" s="38" t="n"><f aca="false">IF(AND(ISBLANK($AM68),ISBLANK($BE68)),0,1)</f><v>1</v></c><c r="BV68" s="38" t="n"><f aca="false">IF(AND(ISNUMBER($AM68),ISNUMBER($BE68)),1,0)</f><v>1</v></c><c r="BW68" s="38" t="n"><f aca="false">IF(BV68,SE_PREOP,&quot;&quot;)</f><v>-4.5</v></c><c r="BX68" s="38" t="n"><f aca="false">IF(FU_6_AND_12,SE_6,&quot;&quot;)</f><v>-0.75</v></c><c r="BY68" s="38" t="n"><f aca="false">IF(FU_6_AND_12,SE_12,&quot;&quot;)</f><v>-0.5</v></c><c r="BZ68" s="49" t="n"><f aca="false">IF(AND(ISNUMBER(BC68),ISNUMBER(BE68)),BC68-A68,IF(ISNUMBER(AK68),AK68-A68,0))</f><v>394</v></c><c r="CA68" s="50" t="n"><f aca="false">IF(BZ68&gt;0,BZ68/30,&quot;&quot;)</f><v>13.1333333333333</v></c><c r="CB68" s="38" t="n"><f aca="false">IF(AND(ISNUMBER(AZ68),ISNUMBER(BR68)),(BR68-AZ68),&quot;&quot;)</f><v>0.25</v></c><c r="CC68" s="38" t="str"><f aca="false">IF(AND(ISNUMBER(AX68), ISNUMBER(AD68)), AVERAGE(AX68,AV68)-AVERAGE(AD68,AF68),&quot;&quot;)</f><v></v></c><c r="CD68" s="38" t="str"><f aca="false">IF(AND(ISNUMBER(BN68), ISNUMBER(AD68)), AVERAGE(BN68,BP68)-AVERAGE(AD68,AF68),&quot;&quot;)</f><v></v></c><c r="CE68" s="38" t="str"><f aca="false">IF(ISNUMBER(CD68),CD68,IF(ISNUMBER(CC68),CC68,&quot;&quot;))</f><v></v></c><c r="CF68" s="38" t="n"><f aca="false">IF(AND(ISNUMBER(SPH_PREOP),ISNUMBER(SE_LAST_)),SPH_PREOP+CYL_PREOP/2,&quot;&quot;)</f><v>-4.5</v></c><c r="CG68" s="38" t="n"><f aca="false">IF(ISNUMBER(SE_12),SE_12,IF(ISNUMBER(SE_6),SE_6,&quot;&quot;))</f><v>-0.5</v></c><c r="CH68" s="51" t="n"><f aca="false">IF(AND(ISNUMBER(SE_LAST_),ISNUMBER(REF_TARGET)),SE_LAST_-REF_TARGET,&quot;&quot;)</f><v>-0.02</v></c><c r="CI68" s="52" t="n"><f aca="false">IF(ISNUMBER(Y68),IF(ISNUMBER(BJ68),BJ68-Y68,IF(ISNUMBER(AR68),AR68-Y68,&quot;&quot;)),&quot;&quot;)</f><v>-59</v></c><c r="CJ68" s="38" t="str"><f aca="false">IF(ISNUMBER(Z68),IF(ISNUMBER(AT68),AT68-Z68,IF(ISNUMBER(BL68),BL68-Z68,&quot;&quot;)),&quot;&quot;)</f><v></v></c><c r="CK68" s="53" t="n"><f aca="false">IF(ISNUMBER(LAST_SE_ERROR),REF_TARGET,&quot;&quot;)</f><v>-0.48</v></c><c r="CL68" s="53" t="n"><f aca="false">IF(AND(OR(ISNUMBER(BH68),ISNUMBER(AP68)),ISNUMBER(W68)),-LOG(20/W68)--LOG(20/IF(ISNUMBER(BH68),BH68,AP68)),&quot;&quot;)</f><v>0.0791812460476249</v></c><c r="CM68" s="54" t="n"><f aca="false">IF(ISNUMBER(BF68),BF68,IF(ISNUMBER(AN68),AN68,&quot;&quot;))</f><v>0.5</v></c><c r="CN68" s="54" t="n"><f aca="false">IF(AND(ISNUMBER(CM68),ISNUMBER(U68)),CM68-U68,&quot;&quot;)</f><v>-0.5</v></c><c r="CO68" s="55" t="n"><f aca="false">IF(ISNUMBER(BCVA_12),BCVA_12,IF(ISNUMBER(BCVA_6),BCVA_6,&quot;&quot;))</f><v>25</v></c><c r="CP68" s="55" t="n"><f aca="false">IF(ISNUMBER(CO68),PREOP_BCVA,&quot;&quot;)</f><v>30</v></c><c r="CQ68" s="56" t="n"><f aca="false">IF(AND(REF_TARGET&lt;=0,REF_TARGET&gt;-1),IF(ISNUMBER(UDVA_12),UDVA_12,IF(ISNUMBER(UDVA_6),UDVA_6,&quot;&quot;)),&quot;&quot;)</f><v>50</v></c><c r="CR68" s="53" t="str"><f aca="false">IF(ISNUMBER(PREOP_PENTACAM_RV),IF(ISNUMBER(SPH_6),IF(ISNUMBER($EQ68),0,1),&quot;&quot;),&quot;&quot;)</f><v></v></c><c r="CS68" s="53" t="str"><f aca="false">IF(ISNUMBER(PREOP_PENTACAM_RV),IF(ISNUMBER(SPH_12),IF(ISNUMBER($GM68),0,1),&quot;&quot;),&quot;&quot;)</f><v></v></c><c r="CT68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68" s="52" t="str"><f aca="false">IF(ISNUMBER(GM68),GM68,IF(ISNUMBER(EQ68),EQ68,&quot;&quot;))</f><v></v></c><c r="IJ68" s="38" t="str"><f aca="false">IF(ISNUMBER(GN68),GN68,IF(ISNUMBER(ER68),ER68,&quot;&quot;))</f><v></v></c><c r="IK68" s="38" t="str"><f aca="false">IF(ISNUMBER(GO68),GO68,IF(ISNUMBER(ES68),ES68,&quot;&quot;))</f><v></v></c><c r="IL68" s="38" t="str"><f aca="false">IF(ISNUMBER(GP68),GP68,IF(ISNUMBER(ET68),ET68,&quot;&quot;))</f><v></v></c><c r="IM68" s="38" t="str"><f aca="false">IF(ISNUMBER(GQ68),GQ68,IF(ISNUMBER(EU68),EU68,&quot;&quot;))</f><v></v></c><c r="IN68" s="38" t="str"><f aca="false">IF(ISNUMBER(GR68),GR68,IF(ISNUMBER(EV68),EV68,&quot;&quot;))</f><v></v></c><c r="IO68" s="38" t="str"><f aca="false">IF(ISNUMBER(GS68),GS68,IF(ISNUMBER(EW68),EW68,&quot;&quot;))</f><v></v></c><c r="IP68" s="38" t="str"><f aca="false">IF(ISNUMBER(GT68),GT68,IF(ISNUMBER(EX68),EX68,&quot;&quot;))</f><v></v></c><c r="IQ68" s="38" t="str"><f aca="false">IF(ISNUMBER(GU68),GU68,IF(ISNUMBER(EY68),EY68,&quot;&quot;))</f><v></v></c><c r="IR68" s="38" t="str"><f aca="false">IF(ISNUMBER(GV68),GV68,IF(ISNUMBER(EZ68),EZ68,&quot;&quot;))</f><v></v></c><c r="IS68" s="38" t="str"><f aca="false">IF(ISNUMBER(GW68),GW68,IF(ISNUMBER(FA68),FA68,&quot;&quot;))</f><v></v></c><c r="IT68" s="38" t="str"><f aca="false">IF(ISNUMBER(GX68),GX68,IF(ISNUMBER(FB68),FB68,&quot;&quot;))</f><v></v></c><c r="IU68" s="38" t="str"><f aca="false">IF(ISNUMBER(GY68),GY68,IF(ISNUMBER(FC68),FC68,&quot;&quot;))</f><v></v></c><c r="IV68" s="38" t="str"><f aca="false">IF(ISNUMBER(GZ68),GZ68,IF(ISNUMBER(FD68),FD68,&quot;&quot;))</f><v></v></c><c r="IW68" s="38" t="str"><f aca="false">IF(ISNUMBER(HA68),HA68,IF(ISNUMBER(FE68),FE68,&quot;&quot;))</f><v></v></c><c r="IX68" s="38" t="str"><f aca="false">IF(ISNUMBER(HB68),HB68,IF(ISNUMBER(FF68),FF68,&quot;&quot;))</f><v></v></c><c r="IY68" s="38" t="str"><f aca="false">IF(ISNUMBER(HC68),HC68,IF(ISNUMBER(FG68),FG68,&quot;&quot;))</f><v></v></c><c r="IZ68" s="38" t="str"><f aca="false">IF(ISNUMBER(HD68),HD68,IF(ISNUMBER(FH68),FH68,&quot;&quot;))</f><v></v></c><c r="JA68" s="38" t="str"><f aca="false">IF(ISNUMBER(HE68),HE68,IF(ISNUMBER(FI68),FI68,&quot;&quot;))</f><v></v></c><c r="JB68" s="38" t="str"><f aca="false">IF(ISNUMBER(HF68),HF68,IF(ISNUMBER(FJ68),FJ68,&quot;&quot;))</f><v></v></c><c r="JC68" s="38" t="str"><f aca="false">IF(ISNUMBER(HG68),HG68,IF(ISNUMBER(FK68),FK68,&quot;&quot;))</f><v></v></c><c r="JD68" s="38" t="str"><f aca="false">IF(ISNUMBER(HH68),HH68,IF(ISNUMBER(FL68),FL68,&quot;&quot;))</f><v></v></c><c r="JE68" s="38" t="str"><f aca="false">IF(ISNUMBER(HI68),HI68,IF(ISNUMBER(FM68),FM68,&quot;&quot;))</f><v></v></c><c r="JF68" s="38" t="str"><f aca="false">IF(ISNUMBER(HJ68),HJ68,IF(ISNUMBER(FN68),FN68,&quot;&quot;))</f><v></v></c><c r="JG68" s="38" t="str"><f aca="false">IF(ISNUMBER(HK68),HK68,IF(ISNUMBER(FO68),FO68,&quot;&quot;))</f><v></v></c><c r="JH68" s="38" t="str"><f aca="false">IF(ISNUMBER(HL68),HL68,IF(ISNUMBER(FP68),FP68,&quot;&quot;))</f><v></v></c><c r="JI68" s="38" t="str"><f aca="false">IF(ISNUMBER(HM68),HM68,IF(ISNUMBER(FQ68),FQ68,&quot;&quot;))</f><v></v></c><c r="JJ68" s="38" t="str"><f aca="false">IF(ISNUMBER(HN68),HN68,IF(ISNUMBER(FR68),FR68,&quot;&quot;))</f><v></v></c><c r="JK68" s="38" t="str"><f aca="false">IF(ISNUMBER(HO68),HO68,IF(ISNUMBER(FS68),FS68,&quot;&quot;))</f><v></v></c><c r="JL68" s="38" t="str"><f aca="false">IF(ISNUMBER(HP68),HP68,IF(ISNUMBER(FT68),FT68,&quot;&quot;))</f><v></v></c><c r="JM68" s="38" t="str"><f aca="false">IF(ISNUMBER(HQ68),HQ68,IF(ISNUMBER(FU68),FU68,&quot;&quot;))</f><v></v></c><c r="JN68" s="51" t="str"><f aca="false">IF(ISNUMBER(HR68),HR68,IF(ISNUMBER(FV68),FV68,&quot;&quot;))</f><v></v></c><c r="JO68" s="59" t="str"><f aca="false">IF(ISNUMBER(HS68),HS68,IF(ISNUMBER(FW68),FW68,&quot;&quot;))</f><v></v></c><c r="JP68" s="59" t="str"><f aca="false">IF(ISNUMBER(HT68),HT68,IF(ISNUMBER(FX68),FX68,&quot;&quot;))</f><v></v></c><c r="JQ68" s="59" t="str"><f aca="false">IF(ISNUMBER(HU68),HU68,IF(ISNUMBER(FY68),FY68,&quot;&quot;))</f><v></v></c><c r="JR68" s="59" t="str"><f aca="false">IF(ISNUMBER(HV68),HV68,IF(ISNUMBER(FZ68),FZ68,&quot;&quot;))</f><v></v></c><c r="JS68" s="59" t="str"><f aca="false">IF(ISNUMBER(HW68),HW68,IF(ISNUMBER(GA68),GA68,&quot;&quot;))</f><v></v></c><c r="JT68" s="59" t="str"><f aca="false">IF(ISNUMBER(HX68),HX68,IF(ISNUMBER(GB68),GB68,&quot;&quot;))</f><v></v></c><c r="JU68" s="59" t="str"><f aca="false">IF(ISNUMBER(HY68),HY68,IF(ISNUMBER(GC68),GC68,&quot;&quot;))</f><v></v></c><c r="JV68" s="59" t="str"><f aca="false">IF(ISNUMBER(HZ68),HZ68,IF(ISNUMBER(GD68),GD68,&quot;&quot;))</f><v></v></c><c r="JW68" s="59" t="str"><f aca="false">IF(ISNUMBER(IA68),IA68,IF(ISNUMBER(GE68),GE68,&quot;&quot;))</f><v></v></c><c r="JX68" s="59" t="str"><f aca="false">IF(ISNUMBER(IB68),IB68,IF(ISNUMBER(GF68),GF68,&quot;&quot;))</f><v></v></c><c r="JY68" s="59" t="str"><f aca="false">IF(ISNUMBER(IC68),IC68,IF(ISNUMBER(GG68),GG68,&quot;&quot;))</f><v></v></c><c r="JZ68" s="59" t="str"><f aca="false">IF(ISNUMBER(ID68),ID68,IF(ISNUMBER(GH68),GH68,&quot;&quot;))</f><v></v></c><c r="KA68" s="59" t="str"><f aca="false">IF(ISNUMBER(IE68),IE68,IF(ISNUMBER(GI68),GI68,&quot;&quot;))</f><v></v></c><c r="KB68" s="59" t="str"><f aca="false">IF(ISNUMBER(IF68),IF68,IF(ISNUMBER(GJ68),GJ68,&quot;&quot;))</f><v></v></c><c r="KC68" s="59" t="str"><f aca="false">IF(ISNUMBER(IG68),IG68,IF(ISNUMBER(GK68),GK68,&quot;&quot;))</f><v></v></c><c r="KD68" s="61" t="str"><f aca="false">IF(ISNUMBER(IH68),IH68,IF(ISNUMBER(GL68),GL68,&quot;&quot;))</f><v></v></c><c r="KE68" s="52" t="str"><f aca="false">IF(AND(ISNUMBER(II68),ISNUMBER(CU68)),II68-CU68,&quot;&quot;)</f><v></v></c><c r="KF68" s="38" t="str"><f aca="false">IF(AND(ISNUMBER(IJ68),ISNUMBER(CV68)),IJ68-CV68,&quot;&quot;)</f><v></v></c><c r="KG68" s="38" t="str"><f aca="false">IF(AND(ISNUMBER(IK68),ISNUMBER(CW68)),IK68-CW68,&quot;&quot;)</f><v></v></c><c r="KH68" s="38" t="str"><f aca="false">IF(AND(ISNUMBER(IL68),ISNUMBER(CX68)),IL68-CX68,&quot;&quot;)</f><v></v></c><c r="KI68" s="38" t="str"><f aca="false">IF(AND(ISNUMBER(IM68),ISNUMBER(CY68)),IM68-CY68,&quot;&quot;)</f><v></v></c><c r="KJ68" s="38" t="str"><f aca="false">IF(AND(ISNUMBER(IN68),ISNUMBER(CZ68)),IN68-CZ68,&quot;&quot;)</f><v></v></c><c r="KK68" s="38" t="str"><f aca="false">IF(AND(ISNUMBER(IO68),ISNUMBER(DA68)),IO68-DA68,&quot;&quot;)</f><v></v></c><c r="KL68" s="38" t="str"><f aca="false">IF(AND(ISNUMBER(IP68),ISNUMBER(DB68)),IP68-DB68,&quot;&quot;)</f><v></v></c><c r="KM68" s="38" t="str"><f aca="false">IF(AND(ISNUMBER(IQ68),ISNUMBER(DC68)),IQ68-DC68,&quot;&quot;)</f><v></v></c><c r="KN68" s="38" t="str"><f aca="false">IF(AND(ISNUMBER(IR68),ISNUMBER(DD68)),IR68-DD68,&quot;&quot;)</f><v></v></c><c r="KO68" s="38" t="str"><f aca="false">IF(AND(ISNUMBER(IS68),ISNUMBER(DE68)),IS68-DE68,&quot;&quot;)</f><v></v></c><c r="KP68" s="38" t="str"><f aca="false">IF(AND(ISNUMBER(IT68),ISNUMBER(DF68)),IT68-DF68,&quot;&quot;)</f><v></v></c><c r="KQ68" s="38" t="str"><f aca="false">IF(AND(ISNUMBER(IU68),ISNUMBER(DG68)),IU68-DG68,&quot;&quot;)</f><v></v></c><c r="KR68" s="38" t="str"><f aca="false">IF(AND(ISNUMBER(IV68),ISNUMBER(DH68)),IV68-DH68,&quot;&quot;)</f><v></v></c><c r="KS68" s="38" t="str"><f aca="false">IF(AND(ISNUMBER(IW68),ISNUMBER(DI68)),IW68-DI68,&quot;&quot;)</f><v></v></c><c r="KT68" s="38" t="str"><f aca="false">IF(AND(ISNUMBER(IX68),ISNUMBER(DJ68)),IX68-DJ68,&quot;&quot;)</f><v></v></c><c r="KU68" s="38" t="str"><f aca="false">IF(AND(ISNUMBER(IY68),ISNUMBER(DK68)),IY68-DK68,&quot;&quot;)</f><v></v></c><c r="KV68" s="38" t="str"><f aca="false">IF(AND(ISNUMBER(IZ68),ISNUMBER(DL68)),IZ68-DL68,&quot;&quot;)</f><v></v></c><c r="KW68" s="38" t="str"><f aca="false">IF(AND(ISNUMBER(JA68),ISNUMBER(DM68)),JA68-DM68,&quot;&quot;)</f><v></v></c><c r="KX68" s="38" t="str"><f aca="false">IF(AND(ISNUMBER(JB68),ISNUMBER(DN68)),JB68-DN68,&quot;&quot;)</f><v></v></c><c r="KY68" s="38" t="str"><f aca="false">IF(AND(ISNUMBER(JC68),ISNUMBER(DO68)),JC68-DO68,&quot;&quot;)</f><v></v></c><c r="KZ68" s="38" t="str"><f aca="false">IF(AND(ISNUMBER(JD68),ISNUMBER(DP68)),JD68-DP68,&quot;&quot;)</f><v></v></c><c r="LA68" s="38" t="str"><f aca="false">IF(AND(ISNUMBER(JE68),ISNUMBER(DQ68)),JE68-DQ68,&quot;&quot;)</f><v></v></c><c r="LB68" s="38" t="str"><f aca="false">IF(AND(ISNUMBER(JF68),ISNUMBER(DR68)),JF68-DR68,&quot;&quot;)</f><v></v></c><c r="LC68" s="38" t="str"><f aca="false">IF(AND(ISNUMBER(JG68),ISNUMBER(DS68)),JG68-DS68,&quot;&quot;)</f><v></v></c><c r="LD68" s="38" t="str"><f aca="false">IF(AND(ISNUMBER(JH68),ISNUMBER(DT68)),JH68-DT68,&quot;&quot;)</f><v></v></c><c r="LE68" s="38" t="str"><f aca="false">IF(AND(ISNUMBER(JI68),ISNUMBER(DU68)),JI68-DU68,&quot;&quot;)</f><v></v></c><c r="LF68" s="38" t="str"><f aca="false">IF(AND(ISNUMBER(JJ68),ISNUMBER(DV68)),JJ68-DV68,&quot;&quot;)</f><v></v></c><c r="LG68" s="38" t="str"><f aca="false">IF(AND(ISNUMBER(JK68),ISNUMBER(DW68)),JK68-DW68,&quot;&quot;)</f><v></v></c><c r="LH68" s="38" t="str"><f aca="false">IF(AND(ISNUMBER(JL68),ISNUMBER(DX68)),JL68-DX68,&quot;&quot;)</f><v></v></c><c r="LI68" s="38" t="str"><f aca="false">IF(AND(ISNUMBER(JM68),ISNUMBER(DY68)),JM68-DY68,&quot;&quot;)</f><v></v></c><c r="LJ68" s="38" t="str"><f aca="false">IF(AND(ISNUMBER(JN68),ISNUMBER(DZ68)),JN68-DZ68,&quot;&quot;)</f><v></v></c><c r="LK68" s="38" t="str"><f aca="false">IF(AND(ISNUMBER(JO68),ISNUMBER(EA68)),JO68-EA68,&quot;&quot;)</f><v></v></c><c r="LL68" s="38" t="str"><f aca="false">IF(AND(ISNUMBER(JP68),ISNUMBER(EB68)),JP68-EB68,&quot;&quot;)</f><v></v></c><c r="LM68" s="38" t="str"><f aca="false">IF(AND(ISNUMBER(JQ68),ISNUMBER(EC68)),JQ68-EC68,&quot;&quot;)</f><v></v></c><c r="LN68" s="38" t="str"><f aca="false">IF(AND(ISNUMBER(JR68),ISNUMBER(ED68)),JR68-ED68,&quot;&quot;)</f><v></v></c><c r="LO68" s="38" t="str"><f aca="false">IF(AND(ISNUMBER(JS68),ISNUMBER(EE68)),JS68-EE68,&quot;&quot;)</f><v></v></c><c r="LP68" s="38" t="str"><f aca="false">IF(AND(ISNUMBER(JT68),ISNUMBER(EF68)),JT68-EF68,&quot;&quot;)</f><v></v></c><c r="LQ68" s="38" t="str"><f aca="false">IF(AND(ISNUMBER(JU68),ISNUMBER(EG68)),JU68-EG68,&quot;&quot;)</f><v></v></c><c r="LR68" s="38" t="str"><f aca="false">IF(AND(ISNUMBER(JV68),ISNUMBER(EH68)),JV68-EH68,&quot;&quot;)</f><v></v></c><c r="LS68" s="38" t="str"><f aca="false">IF(AND(ISNUMBER(JW68),ISNUMBER(EI68)),JW68-EI68,&quot;&quot;)</f><v></v></c><c r="LT68" s="38" t="str"><f aca="false">IF(AND(ISNUMBER(JX68),ISNUMBER(EJ68)),JX68-EJ68,&quot;&quot;)</f><v></v></c><c r="LU68" s="38" t="str"><f aca="false">IF(AND(ISNUMBER(JY68),ISNUMBER(EK68)),JY68-EK68,&quot;&quot;)</f><v></v></c><c r="LV68" s="38" t="str"><f aca="false">IF(AND(ISNUMBER(JZ68),ISNUMBER(EL68)),JZ68-EL68,&quot;&quot;)</f><v></v></c><c r="LW68" s="38" t="str"><f aca="false">IF(AND(ISNUMBER(KA68),ISNUMBER(EM68)),KA68-EM68,&quot;&quot;)</f><v></v></c><c r="LX68" s="38" t="str"><f aca="false">IF(AND(ISNUMBER(KB68),ISNUMBER(EN68)),KB68-EN68,&quot;&quot;)</f><v></v></c><c r="LY68" s="38" t="str"><f aca="false">IF(AND(ISNUMBER(KC68),ISNUMBER(EO68)),KC68-EO68,&quot;&quot;)</f><v></v></c><c r="LZ68" s="38" t="str"><f aca="false">IF(AND(ISNUMBER(KD68),ISNUMBER(EP68)),KD68-EP68,&quot;&quot;)</f><v></v></c><c r="MA68" s="38" t="str"><f aca="false">IF(AND(ISNUMBER(HT68),ISNUMBER(FX68)),HT68-FX68,&quot;&quot;)</f><v></v></c><c r="MB68" s="38" t="str"><f aca="false">IF(AND(ISNUMBER(HU68),ISNUMBER(FY68)),HU68-FY68,&quot;&quot;)</f><v></v></c><c r="MC68" s="38" t="str"><f aca="false">IF(AND(ISNUMBER(HY68),ISNUMBER(GC68)),HY68-GC68,&quot;&quot;)</f><v></v></c><c r="MD68" s="38" t="n"><f aca="false">HZ68-GD68</f><v>0</v></c></row><row collapsed="false" customFormat="false" customHeight="true" hidden="false" ht="26.25" outlineLevel="0" r="69"><c r="A69" s="35" t="n"><v>41395</v></c><c r="B69" s="36" t="s"><v>437</v></c><c r="C69" s="36" t="s"><v>438</v></c><c r="D69" s="37" t="s"><v>339</v></c><c r="E69" s="38" t="n"><v>70</v></c><c r="F69" s="39" t="n"><v>15808</v></c><c r="G69" s="38" t="s"><v>340</v></c><c r="H69" s="38" t="s"><v>333</v></c><c r="I69" s="38" t="n"><v>1835804</v></c><c r="K69" s="40"/><c r="L69" s="41"/><c r="M69" s="41"/><c r="N69" s="41"/><c r="O69" s="41"/><c r="P69" s="38" t="n"><v>-0.75</v></c><c r="Q69" s="38" t="n"><v>-0.82</v></c><c r="R69" s="38" t="s"><v>334</v></c><c r="S69" s="44" t="n"><v>41352</v></c><c r="T69" s="45" t="n"><v>3.25</v></c><c r="U69" s="45" t="n"><v>0.5</v></c><c r="V69" s="38" t="n"><v>23</v></c><c r="W69" s="38" t="n"><v>40</v></c><c r="X69" s="38" t="n"><v>10</v></c><c r="Y69" s="38" t="n"><v>659</v></c><c r="Z69" s="38" t="n"><v>22.64</v></c><c r="AC69" s="38" t="n"><v>2.62</v></c><c r="AD69" s="38" t="n"><v>43.83</v></c><c r="AE69" s="38" t="n"><v>162</v></c><c r="AF69" s="38" t="n"><v>45.24</v></c><c r="AG69" s="38" t="n"><v>72</v></c><c r="AH69" s="38" t="n"><v>1</v></c><c r="AI69" s="38" t="n"><f aca="false">IF(AND(ISNUMBER(SK),SK&gt;0),1,0)</f><v>1</v></c><c r="AK69" s="46" t="n"><v>41604</v></c><c r="AL69" s="47" t="n"><v>20</v></c><c r="AM69" s="45" t="n"><v>-1.75</v></c><c r="AN69" s="45" t="n"><v>2</v></c><c r="AO69" s="38" t="n"><v>50</v></c><c r="AP69" s="38" t="n"><v>25</v></c><c r="AQ69" s="38" t="n"><v>12</v></c><c r="AR69" s="38" t="n"><v>536</v></c><c r="AS69" s="38" t="n"><v>2347</v></c><c r="AT69" s="38" t="n"><v>22.71</v></c><c r="AU69" s="38" t="n"><v>3.79</v></c><c r="AV69" s="38" t="n"><v>43.1</v></c><c r="AW69" s="38" t="n"><v>143</v></c><c r="AX69" s="38" t="n"><v>44.23</v></c><c r="AY69" s="38" t="n"><v>53</v></c><c r="AZ69" s="38" t="n"><f aca="false">IF(ISNUMBER(AM69),AM69+0.5*AN69,&quot;&quot;)</f><v>-0.75</v></c><c r="BA69" s="38" t="n"><f aca="false">IF(ISNUMBER(AZ69),IF(ISNUMBER(Q69),AZ69-Q69,&quot;MISSING&quot;),&quot;&quot;)</f><v>0.0700000000000001</v></c><c r="BB69" s="38" t="n"><f aca="false">IF(AND(ISNUMBER(AR69),ISNUMBER(Y69)),AR69-Y69,IF(ISNUMBER(AR69),&quot;MISSING&quot;,&quot;&quot;))</f><v>-123</v></c><c r="BC69" s="71" t="n"><v>41704</v></c><c r="BR69" s="38" t="str"><f aca="false">IF(ISNUMBER(BE69),BE69+0.5*BF69,&quot;&quot;)</f><v></v></c><c r="BS69" s="38" t="str"><f aca="false">IF(ISNUMBER(BR69),IF(ISNUMBER($Q69),BR69-$Q69,&quot;MISSING&quot;),&quot;&quot;)</f><v></v></c><c r="BT69" s="38" t="str"><f aca="false">IF(AND(ISNUMBER(BJ69),ISNUMBER($Y69)),BJ69-$Y69,IF(ISNUMBER(BJ69),&quot;MISSING&quot;,&quot;&quot;))</f><v></v></c><c r="BU69" s="38" t="n"><f aca="false">IF(AND(ISBLANK($AM69),ISBLANK($BE69)),0,1)</f><v>1</v></c><c r="BV69" s="38" t="n"><f aca="false">IF(AND(ISNUMBER($AM69),ISNUMBER($BE69)),1,0)</f><v>0</v></c><c r="BW69" s="38" t="str"><f aca="false">IF(BV69,SE_PREOP,&quot;&quot;)</f><v></v></c><c r="BX69" s="38" t="str"><f aca="false">IF(FU_6_AND_12,SE_6,&quot;&quot;)</f><v></v></c><c r="BY69" s="38" t="str"><f aca="false">IF(FU_6_AND_12,SE_12,&quot;&quot;)</f><v></v></c><c r="BZ69" s="49" t="n"><f aca="false">IF(AND(ISNUMBER(BC69),ISNUMBER(BE69)),BC69-A69,IF(ISNUMBER(AK69),AK69-A69,0))</f><v>209</v></c><c r="CA69" s="50" t="n"><f aca="false">IF(BZ69&gt;0,BZ69/30,&quot;&quot;)</f><v>6.96666666666667</v></c><c r="CB69" s="38" t="str"><f aca="false">IF(AND(ISNUMBER(AZ69),ISNUMBER(BR69)),(BR69-AZ69),&quot;&quot;)</f><v></v></c><c r="CC69" s="38" t="n"><f aca="false">IF(AND(ISNUMBER(AX69), ISNUMBER(AD69)), AVERAGE(AX69,AV69)-AVERAGE(AD69,AF69),&quot;&quot;)</f><v>-0.869999999999997</v></c><c r="CD69" s="38" t="str"><f aca="false">IF(AND(ISNUMBER(BN69), ISNUMBER(AD69)), AVERAGE(BN69,BP69)-AVERAGE(AD69,AF69),&quot;&quot;)</f><v></v></c><c r="CE69" s="38" t="n"><f aca="false">IF(ISNUMBER(CD69),CD69,IF(ISNUMBER(CC69),CC69,&quot;&quot;))</f><v>-0.869999999999997</v></c><c r="CF69" s="38" t="n"><f aca="false">IF(AND(ISNUMBER(SPH_PREOP),ISNUMBER(SE_LAST_)),SPH_PREOP+CYL_PREOP/2,&quot;&quot;)</f><v>3.5</v></c><c r="CG69" s="38" t="n"><f aca="false">IF(ISNUMBER(SE_12),SE_12,IF(ISNUMBER(SE_6),SE_6,&quot;&quot;))</f><v>-0.75</v></c><c r="CH69" s="51" t="n"><f aca="false">IF(AND(ISNUMBER(SE_LAST_),ISNUMBER(REF_TARGET)),SE_LAST_-REF_TARGET,&quot;&quot;)</f><v>0.0700000000000001</v></c><c r="CI69" s="52" t="n"><f aca="false">IF(ISNUMBER(Y69),IF(ISNUMBER(BJ69),BJ69-Y69,IF(ISNUMBER(AR69),AR69-Y69,&quot;&quot;)),&quot;&quot;)</f><v>-123</v></c><c r="CJ69" s="38" t="n"><f aca="false">IF(ISNUMBER(Z69),IF(ISNUMBER(AT69),AT69-Z69,IF(ISNUMBER(BL69),BL69-Z69,&quot;&quot;)),&quot;&quot;)</f><v>0.0700000000000003</v></c><c r="CK69" s="53" t="n"><f aca="false">IF(ISNUMBER(LAST_SE_ERROR),REF_TARGET,&quot;&quot;)</f><v>-0.82</v></c><c r="CL69" s="53" t="n"><f aca="false">IF(AND(OR(ISNUMBER(BH69),ISNUMBER(AP69)),ISNUMBER(W69)),-LOG(20/W69)--LOG(20/IF(ISNUMBER(BH69),BH69,AP69)),&quot;&quot;)</f><v>0.204119982655925</v></c><c r="CM69" s="54" t="n"><f aca="false">IF(ISNUMBER(BF69),BF69,IF(ISNUMBER(AN69),AN69,&quot;&quot;))</f><v>2</v></c><c r="CN69" s="54" t="n"><f aca="false">IF(AND(ISNUMBER(CM69),ISNUMBER(U69)),CM69-U69,&quot;&quot;)</f><v>1.5</v></c><c r="CO69" s="55" t="n"><f aca="false">IF(ISNUMBER(BCVA_12),BCVA_12,IF(ISNUMBER(BCVA_6),BCVA_6,&quot;&quot;))</f><v>25</v></c><c r="CP69" s="55" t="n"><f aca="false">IF(ISNUMBER(CO69),PREOP_BCVA,&quot;&quot;)</f><v>40</v></c><c r="CQ69" s="56" t="n"><f aca="false">IF(AND(REF_TARGET&lt;=0,REF_TARGET&gt;-1),IF(ISNUMBER(UDVA_12),UDVA_12,IF(ISNUMBER(UDVA_6),UDVA_6,&quot;&quot;)),&quot;&quot;)</f><v>20</v></c><c r="CR69" s="53" t="str"><f aca="false">IF(ISNUMBER(PREOP_PENTACAM_RV),IF(ISNUMBER(SPH_6),IF(ISNUMBER($EQ69),0,1),&quot;&quot;),&quot;&quot;)</f><v></v></c><c r="CS69" s="53" t="str"><f aca="false">IF(ISNUMBER(PREOP_PENTACAM_RV),IF(ISNUMBER(SPH_12),IF(ISNUMBER($GM69),0,1),&quot;&quot;),&quot;&quot;)</f><v></v></c><c r="CT69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69" s="52" t="str"><f aca="false">IF(ISNUMBER(GM69),GM69,IF(ISNUMBER(EQ69),EQ69,&quot;&quot;))</f><v></v></c><c r="IJ69" s="38" t="str"><f aca="false">IF(ISNUMBER(GN69),GN69,IF(ISNUMBER(ER69),ER69,&quot;&quot;))</f><v></v></c><c r="IK69" s="38" t="str"><f aca="false">IF(ISNUMBER(GO69),GO69,IF(ISNUMBER(ES69),ES69,&quot;&quot;))</f><v></v></c><c r="IL69" s="38" t="str"><f aca="false">IF(ISNUMBER(GP69),GP69,IF(ISNUMBER(ET69),ET69,&quot;&quot;))</f><v></v></c><c r="IM69" s="38" t="str"><f aca="false">IF(ISNUMBER(GQ69),GQ69,IF(ISNUMBER(EU69),EU69,&quot;&quot;))</f><v></v></c><c r="IN69" s="38" t="str"><f aca="false">IF(ISNUMBER(GR69),GR69,IF(ISNUMBER(EV69),EV69,&quot;&quot;))</f><v></v></c><c r="IO69" s="38" t="str"><f aca="false">IF(ISNUMBER(GS69),GS69,IF(ISNUMBER(EW69),EW69,&quot;&quot;))</f><v></v></c><c r="IP69" s="38" t="str"><f aca="false">IF(ISNUMBER(GT69),GT69,IF(ISNUMBER(EX69),EX69,&quot;&quot;))</f><v></v></c><c r="IQ69" s="38" t="str"><f aca="false">IF(ISNUMBER(GU69),GU69,IF(ISNUMBER(EY69),EY69,&quot;&quot;))</f><v></v></c><c r="IR69" s="38" t="str"><f aca="false">IF(ISNUMBER(GV69),GV69,IF(ISNUMBER(EZ69),EZ69,&quot;&quot;))</f><v></v></c><c r="IS69" s="38" t="str"><f aca="false">IF(ISNUMBER(GW69),GW69,IF(ISNUMBER(FA69),FA69,&quot;&quot;))</f><v></v></c><c r="IT69" s="38" t="str"><f aca="false">IF(ISNUMBER(GX69),GX69,IF(ISNUMBER(FB69),FB69,&quot;&quot;))</f><v></v></c><c r="IU69" s="38" t="str"><f aca="false">IF(ISNUMBER(GY69),GY69,IF(ISNUMBER(FC69),FC69,&quot;&quot;))</f><v></v></c><c r="IV69" s="38" t="str"><f aca="false">IF(ISNUMBER(GZ69),GZ69,IF(ISNUMBER(FD69),FD69,&quot;&quot;))</f><v></v></c><c r="IW69" s="38" t="str"><f aca="false">IF(ISNUMBER(HA69),HA69,IF(ISNUMBER(FE69),FE69,&quot;&quot;))</f><v></v></c><c r="IX69" s="38" t="str"><f aca="false">IF(ISNUMBER(HB69),HB69,IF(ISNUMBER(FF69),FF69,&quot;&quot;))</f><v></v></c><c r="IY69" s="38" t="str"><f aca="false">IF(ISNUMBER(HC69),HC69,IF(ISNUMBER(FG69),FG69,&quot;&quot;))</f><v></v></c><c r="IZ69" s="38" t="str"><f aca="false">IF(ISNUMBER(HD69),HD69,IF(ISNUMBER(FH69),FH69,&quot;&quot;))</f><v></v></c><c r="JA69" s="38" t="str"><f aca="false">IF(ISNUMBER(HE69),HE69,IF(ISNUMBER(FI69),FI69,&quot;&quot;))</f><v></v></c><c r="JB69" s="38" t="str"><f aca="false">IF(ISNUMBER(HF69),HF69,IF(ISNUMBER(FJ69),FJ69,&quot;&quot;))</f><v></v></c><c r="JC69" s="38" t="str"><f aca="false">IF(ISNUMBER(HG69),HG69,IF(ISNUMBER(FK69),FK69,&quot;&quot;))</f><v></v></c><c r="JD69" s="38" t="str"><f aca="false">IF(ISNUMBER(HH69),HH69,IF(ISNUMBER(FL69),FL69,&quot;&quot;))</f><v></v></c><c r="JE69" s="38" t="str"><f aca="false">IF(ISNUMBER(HI69),HI69,IF(ISNUMBER(FM69),FM69,&quot;&quot;))</f><v></v></c><c r="JF69" s="38" t="str"><f aca="false">IF(ISNUMBER(HJ69),HJ69,IF(ISNUMBER(FN69),FN69,&quot;&quot;))</f><v></v></c><c r="JG69" s="38" t="str"><f aca="false">IF(ISNUMBER(HK69),HK69,IF(ISNUMBER(FO69),FO69,&quot;&quot;))</f><v></v></c><c r="JH69" s="38" t="str"><f aca="false">IF(ISNUMBER(HL69),HL69,IF(ISNUMBER(FP69),FP69,&quot;&quot;))</f><v></v></c><c r="JI69" s="38" t="str"><f aca="false">IF(ISNUMBER(HM69),HM69,IF(ISNUMBER(FQ69),FQ69,&quot;&quot;))</f><v></v></c><c r="JJ69" s="38" t="str"><f aca="false">IF(ISNUMBER(HN69),HN69,IF(ISNUMBER(FR69),FR69,&quot;&quot;))</f><v></v></c><c r="JK69" s="38" t="str"><f aca="false">IF(ISNUMBER(HO69),HO69,IF(ISNUMBER(FS69),FS69,&quot;&quot;))</f><v></v></c><c r="JL69" s="38" t="str"><f aca="false">IF(ISNUMBER(HP69),HP69,IF(ISNUMBER(FT69),FT69,&quot;&quot;))</f><v></v></c><c r="JM69" s="38" t="str"><f aca="false">IF(ISNUMBER(HQ69),HQ69,IF(ISNUMBER(FU69),FU69,&quot;&quot;))</f><v></v></c><c r="JN69" s="51" t="str"><f aca="false">IF(ISNUMBER(HR69),HR69,IF(ISNUMBER(FV69),FV69,&quot;&quot;))</f><v></v></c><c r="JO69" s="59" t="str"><f aca="false">IF(ISNUMBER(HS69),HS69,IF(ISNUMBER(FW69),FW69,&quot;&quot;))</f><v></v></c><c r="JP69" s="59" t="str"><f aca="false">IF(ISNUMBER(HT69),HT69,IF(ISNUMBER(FX69),FX69,&quot;&quot;))</f><v></v></c><c r="JQ69" s="59" t="str"><f aca="false">IF(ISNUMBER(HU69),HU69,IF(ISNUMBER(FY69),FY69,&quot;&quot;))</f><v></v></c><c r="JR69" s="59" t="str"><f aca="false">IF(ISNUMBER(HV69),HV69,IF(ISNUMBER(FZ69),FZ69,&quot;&quot;))</f><v></v></c><c r="JS69" s="59" t="str"><f aca="false">IF(ISNUMBER(HW69),HW69,IF(ISNUMBER(GA69),GA69,&quot;&quot;))</f><v></v></c><c r="JT69" s="59" t="str"><f aca="false">IF(ISNUMBER(HX69),HX69,IF(ISNUMBER(GB69),GB69,&quot;&quot;))</f><v></v></c><c r="JU69" s="59" t="str"><f aca="false">IF(ISNUMBER(HY69),HY69,IF(ISNUMBER(GC69),GC69,&quot;&quot;))</f><v></v></c><c r="JV69" s="59" t="str"><f aca="false">IF(ISNUMBER(HZ69),HZ69,IF(ISNUMBER(GD69),GD69,&quot;&quot;))</f><v></v></c><c r="JW69" s="59" t="str"><f aca="false">IF(ISNUMBER(IA69),IA69,IF(ISNUMBER(GE69),GE69,&quot;&quot;))</f><v></v></c><c r="JX69" s="59" t="str"><f aca="false">IF(ISNUMBER(IB69),IB69,IF(ISNUMBER(GF69),GF69,&quot;&quot;))</f><v></v></c><c r="JY69" s="59" t="str"><f aca="false">IF(ISNUMBER(IC69),IC69,IF(ISNUMBER(GG69),GG69,&quot;&quot;))</f><v></v></c><c r="JZ69" s="59" t="str"><f aca="false">IF(ISNUMBER(ID69),ID69,IF(ISNUMBER(GH69),GH69,&quot;&quot;))</f><v></v></c><c r="KA69" s="59" t="str"><f aca="false">IF(ISNUMBER(IE69),IE69,IF(ISNUMBER(GI69),GI69,&quot;&quot;))</f><v></v></c><c r="KB69" s="59" t="str"><f aca="false">IF(ISNUMBER(IF69),IF69,IF(ISNUMBER(GJ69),GJ69,&quot;&quot;))</f><v></v></c><c r="KC69" s="59" t="str"><f aca="false">IF(ISNUMBER(IG69),IG69,IF(ISNUMBER(GK69),GK69,&quot;&quot;))</f><v></v></c><c r="KD69" s="61" t="str"><f aca="false">IF(ISNUMBER(IH69),IH69,IF(ISNUMBER(GL69),GL69,&quot;&quot;))</f><v></v></c><c r="KE69" s="52" t="str"><f aca="false">IF(AND(ISNUMBER(II69),ISNUMBER(CU69)),II69-CU69,&quot;&quot;)</f><v></v></c><c r="KF69" s="38" t="str"><f aca="false">IF(AND(ISNUMBER(IJ69),ISNUMBER(CV69)),IJ69-CV69,&quot;&quot;)</f><v></v></c><c r="KG69" s="38" t="str"><f aca="false">IF(AND(ISNUMBER(IK69),ISNUMBER(CW69)),IK69-CW69,&quot;&quot;)</f><v></v></c><c r="KH69" s="38" t="str"><f aca="false">IF(AND(ISNUMBER(IL69),ISNUMBER(CX69)),IL69-CX69,&quot;&quot;)</f><v></v></c><c r="KI69" s="38" t="str"><f aca="false">IF(AND(ISNUMBER(IM69),ISNUMBER(CY69)),IM69-CY69,&quot;&quot;)</f><v></v></c><c r="KJ69" s="38" t="str"><f aca="false">IF(AND(ISNUMBER(IN69),ISNUMBER(CZ69)),IN69-CZ69,&quot;&quot;)</f><v></v></c><c r="KK69" s="38" t="str"><f aca="false">IF(AND(ISNUMBER(IO69),ISNUMBER(DA69)),IO69-DA69,&quot;&quot;)</f><v></v></c><c r="KL69" s="38" t="str"><f aca="false">IF(AND(ISNUMBER(IP69),ISNUMBER(DB69)),IP69-DB69,&quot;&quot;)</f><v></v></c><c r="KM69" s="38" t="str"><f aca="false">IF(AND(ISNUMBER(IQ69),ISNUMBER(DC69)),IQ69-DC69,&quot;&quot;)</f><v></v></c><c r="KN69" s="38" t="str"><f aca="false">IF(AND(ISNUMBER(IR69),ISNUMBER(DD69)),IR69-DD69,&quot;&quot;)</f><v></v></c><c r="KO69" s="38" t="str"><f aca="false">IF(AND(ISNUMBER(IS69),ISNUMBER(DE69)),IS69-DE69,&quot;&quot;)</f><v></v></c><c r="KP69" s="38" t="str"><f aca="false">IF(AND(ISNUMBER(IT69),ISNUMBER(DF69)),IT69-DF69,&quot;&quot;)</f><v></v></c><c r="KQ69" s="38" t="str"><f aca="false">IF(AND(ISNUMBER(IU69),ISNUMBER(DG69)),IU69-DG69,&quot;&quot;)</f><v></v></c><c r="KR69" s="38" t="str"><f aca="false">IF(AND(ISNUMBER(IV69),ISNUMBER(DH69)),IV69-DH69,&quot;&quot;)</f><v></v></c><c r="KS69" s="38" t="str"><f aca="false">IF(AND(ISNUMBER(IW69),ISNUMBER(DI69)),IW69-DI69,&quot;&quot;)</f><v></v></c><c r="KT69" s="38" t="str"><f aca="false">IF(AND(ISNUMBER(IX69),ISNUMBER(DJ69)),IX69-DJ69,&quot;&quot;)</f><v></v></c><c r="KU69" s="38" t="str"><f aca="false">IF(AND(ISNUMBER(IY69),ISNUMBER(DK69)),IY69-DK69,&quot;&quot;)</f><v></v></c><c r="KV69" s="38" t="str"><f aca="false">IF(AND(ISNUMBER(IZ69),ISNUMBER(DL69)),IZ69-DL69,&quot;&quot;)</f><v></v></c><c r="KW69" s="38" t="str"><f aca="false">IF(AND(ISNUMBER(JA69),ISNUMBER(DM69)),JA69-DM69,&quot;&quot;)</f><v></v></c><c r="KX69" s="38" t="str"><f aca="false">IF(AND(ISNUMBER(JB69),ISNUMBER(DN69)),JB69-DN69,&quot;&quot;)</f><v></v></c><c r="KY69" s="38" t="str"><f aca="false">IF(AND(ISNUMBER(JC69),ISNUMBER(DO69)),JC69-DO69,&quot;&quot;)</f><v></v></c><c r="KZ69" s="38" t="str"><f aca="false">IF(AND(ISNUMBER(JD69),ISNUMBER(DP69)),JD69-DP69,&quot;&quot;)</f><v></v></c><c r="LA69" s="38" t="str"><f aca="false">IF(AND(ISNUMBER(JE69),ISNUMBER(DQ69)),JE69-DQ69,&quot;&quot;)</f><v></v></c><c r="LB69" s="38" t="str"><f aca="false">IF(AND(ISNUMBER(JF69),ISNUMBER(DR69)),JF69-DR69,&quot;&quot;)</f><v></v></c><c r="LC69" s="38" t="str"><f aca="false">IF(AND(ISNUMBER(JG69),ISNUMBER(DS69)),JG69-DS69,&quot;&quot;)</f><v></v></c><c r="LD69" s="38" t="str"><f aca="false">IF(AND(ISNUMBER(JH69),ISNUMBER(DT69)),JH69-DT69,&quot;&quot;)</f><v></v></c><c r="LE69" s="38" t="str"><f aca="false">IF(AND(ISNUMBER(JI69),ISNUMBER(DU69)),JI69-DU69,&quot;&quot;)</f><v></v></c><c r="LF69" s="38" t="str"><f aca="false">IF(AND(ISNUMBER(JJ69),ISNUMBER(DV69)),JJ69-DV69,&quot;&quot;)</f><v></v></c><c r="LG69" s="38" t="str"><f aca="false">IF(AND(ISNUMBER(JK69),ISNUMBER(DW69)),JK69-DW69,&quot;&quot;)</f><v></v></c><c r="LH69" s="38" t="str"><f aca="false">IF(AND(ISNUMBER(JL69),ISNUMBER(DX69)),JL69-DX69,&quot;&quot;)</f><v></v></c><c r="LI69" s="38" t="str"><f aca="false">IF(AND(ISNUMBER(JM69),ISNUMBER(DY69)),JM69-DY69,&quot;&quot;)</f><v></v></c><c r="LJ69" s="38" t="str"><f aca="false">IF(AND(ISNUMBER(JN69),ISNUMBER(DZ69)),JN69-DZ69,&quot;&quot;)</f><v></v></c><c r="LK69" s="38" t="str"><f aca="false">IF(AND(ISNUMBER(JO69),ISNUMBER(EA69)),JO69-EA69,&quot;&quot;)</f><v></v></c><c r="LL69" s="38" t="str"><f aca="false">IF(AND(ISNUMBER(JP69),ISNUMBER(EB69)),JP69-EB69,&quot;&quot;)</f><v></v></c><c r="LM69" s="38" t="str"><f aca="false">IF(AND(ISNUMBER(JQ69),ISNUMBER(EC69)),JQ69-EC69,&quot;&quot;)</f><v></v></c><c r="LN69" s="38" t="str"><f aca="false">IF(AND(ISNUMBER(JR69),ISNUMBER(ED69)),JR69-ED69,&quot;&quot;)</f><v></v></c><c r="LO69" s="38" t="str"><f aca="false">IF(AND(ISNUMBER(JS69),ISNUMBER(EE69)),JS69-EE69,&quot;&quot;)</f><v></v></c><c r="LP69" s="38" t="str"><f aca="false">IF(AND(ISNUMBER(JT69),ISNUMBER(EF69)),JT69-EF69,&quot;&quot;)</f><v></v></c><c r="LQ69" s="38" t="str"><f aca="false">IF(AND(ISNUMBER(JU69),ISNUMBER(EG69)),JU69-EG69,&quot;&quot;)</f><v></v></c><c r="LR69" s="38" t="str"><f aca="false">IF(AND(ISNUMBER(JV69),ISNUMBER(EH69)),JV69-EH69,&quot;&quot;)</f><v></v></c><c r="LS69" s="38" t="str"><f aca="false">IF(AND(ISNUMBER(JW69),ISNUMBER(EI69)),JW69-EI69,&quot;&quot;)</f><v></v></c><c r="LT69" s="38" t="str"><f aca="false">IF(AND(ISNUMBER(JX69),ISNUMBER(EJ69)),JX69-EJ69,&quot;&quot;)</f><v></v></c><c r="LU69" s="38" t="str"><f aca="false">IF(AND(ISNUMBER(JY69),ISNUMBER(EK69)),JY69-EK69,&quot;&quot;)</f><v></v></c><c r="LV69" s="38" t="str"><f aca="false">IF(AND(ISNUMBER(JZ69),ISNUMBER(EL69)),JZ69-EL69,&quot;&quot;)</f><v></v></c><c r="LW69" s="38" t="str"><f aca="false">IF(AND(ISNUMBER(KA69),ISNUMBER(EM69)),KA69-EM69,&quot;&quot;)</f><v></v></c><c r="LX69" s="38" t="str"><f aca="false">IF(AND(ISNUMBER(KB69),ISNUMBER(EN69)),KB69-EN69,&quot;&quot;)</f><v></v></c><c r="LY69" s="38" t="str"><f aca="false">IF(AND(ISNUMBER(KC69),ISNUMBER(EO69)),KC69-EO69,&quot;&quot;)</f><v></v></c><c r="LZ69" s="38" t="str"><f aca="false">IF(AND(ISNUMBER(KD69),ISNUMBER(EP69)),KD69-EP69,&quot;&quot;)</f><v></v></c><c r="MA69" s="38" t="str"><f aca="false">IF(AND(ISNUMBER(HT69),ISNUMBER(FX69)),HT69-FX69,&quot;&quot;)</f><v></v></c><c r="MB69" s="38" t="str"><f aca="false">IF(AND(ISNUMBER(HU69),ISNUMBER(FY69)),HU69-FY69,&quot;&quot;)</f><v></v></c><c r="MC69" s="38" t="str"><f aca="false">IF(AND(ISNUMBER(HY69),ISNUMBER(GC69)),HY69-GC69,&quot;&quot;)</f><v></v></c><c r="MD69" s="38" t="n"><f aca="false">HZ69-GD69</f><v>0</v></c></row><row collapsed="false" customFormat="false" customHeight="true" hidden="false" ht="26.25" outlineLevel="0" r="70"><c r="A70" s="35" t="n"><v>41332</v></c><c r="B70" s="36" t="s"><v>463</v></c><c r="C70" s="36" t="s"><v>464</v></c><c r="D70" s="37" t="s"><v>331</v></c><c r="E70" s="38" t="n"><v>65</v></c><c r="F70" s="39" t="n"><v>17337</v></c><c r="G70" s="38" t="s"><v>340</v></c><c r="H70" s="38" t="s"><v>358</v></c><c r="I70" s="38" t="n"><v>1805730</v></c><c r="J70" s="38" t="s"><v>364</v></c><c r="P70" s="42" t="n"><v>-0.5</v></c><c r="Q70" s="38" t="n"><v>-0.57</v></c><c r="R70" s="38" t="s"><v>334</v></c><c r="S70" s="44" t="n"><v>41288</v></c><c r="T70" s="45" t="n"><v>-0.75</v></c><c r="U70" s="45" t="n"><v>1.25</v></c><c r="V70" s="38" t="n"><v>140</v></c><c r="W70" s="38" t="n"><v>70</v></c><c r="X70" s="38" t="n"><v>19</v></c><c r="Y70" s="38" t="n"><v>599</v></c><c r="Z70" s="38" t="n"><v>25.07</v></c><c r="AA70" s="38" t="n"><v>11.9</v></c><c r="AB70" s="38" t="n"><v>4.44</v></c><c r="AC70" s="38" t="n"><v>3.45</v></c><c r="AD70" s="38" t="n"><v>41.62</v></c><c r="AE70" s="38" t="n"><v>29</v></c><c r="AF70" s="38" t="n"><v>42.67</v></c><c r="AG70" s="38" t="n"><v>119</v></c><c r="AH70" s="38" t="n"><v>0</v></c><c r="AI70" s="38" t="n"><f aca="false">IF(AND(ISNUMBER(SK),SK&gt;0),1,0)</f><v>0</v></c><c r="AK70" s="46" t="n"><v>41526</v></c><c r="AL70" s="47"/><c r="AM70" s="45" t="n"><v>-1</v></c><c r="AN70" s="45" t="n"><v>1</v></c><c r="AO70" s="38" t="n"><v>75</v></c><c r="AP70" s="38" t="n"><v>20</v></c><c r="AQ70" s="38" t="n"><v>10</v></c><c r="AR70" s="38" t="n"><v>533</v></c><c r="AS70" s="38" t="n"><v>1577</v></c><c r="AZ70" s="38" t="n"><f aca="false">IF(ISNUMBER(AM70),AM70+0.5*AN70,&quot;&quot;)</f><v>-0.5</v></c><c r="BA70" s="38" t="n"><f aca="false">IF(ISNUMBER(AZ70),IF(ISNUMBER(Q70),AZ70-Q70,&quot;MISSING&quot;),&quot;&quot;)</f><v>0.0700000000000001</v></c><c r="BB70" s="38" t="n"><f aca="false">IF(AND(ISNUMBER(AR70),ISNUMBER(Y70)),AR70-Y70,IF(ISNUMBER(AR70),&quot;MISSING&quot;,&quot;&quot;))</f><v>-66</v></c><c r="BC70" s="71" t="n"><v>41722</v></c><c r="BR70" s="38" t="str"><f aca="false">IF(ISNUMBER(BE70),BE70+0.5*BF70,&quot;&quot;)</f><v></v></c><c r="BS70" s="38" t="str"><f aca="false">IF(ISNUMBER(BR70),IF(ISNUMBER($Q70),BR70-$Q70,&quot;MISSING&quot;),&quot;&quot;)</f><v></v></c><c r="BT70" s="38" t="str"><f aca="false">IF(AND(ISNUMBER(BJ70),ISNUMBER($Y70)),BJ70-$Y70,IF(ISNUMBER(BJ70),&quot;MISSING&quot;,&quot;&quot;))</f><v></v></c><c r="BU70" s="38" t="n"><f aca="false">IF(AND(ISBLANK($AM70),ISBLANK($BE70)),0,1)</f><v>1</v></c><c r="BV70" s="38" t="n"><f aca="false">IF(AND(ISNUMBER($AM70),ISNUMBER($BE70)),1,0)</f><v>0</v></c><c r="BW70" s="38" t="str"><f aca="false">IF(BV70,SE_PREOP,&quot;&quot;)</f><v></v></c><c r="BX70" s="38" t="str"><f aca="false">IF(FU_6_AND_12,SE_6,&quot;&quot;)</f><v></v></c><c r="BY70" s="38" t="str"><f aca="false">IF(FU_6_AND_12,SE_12,&quot;&quot;)</f><v></v></c><c r="BZ70" s="49" t="n"><f aca="false">IF(AND(ISNUMBER(BC70),ISNUMBER(BE70)),BC70-A70,IF(ISNUMBER(AK70),AK70-A70,0))</f><v>194</v></c><c r="CA70" s="50" t="n"><f aca="false">IF(BZ70&gt;0,BZ70/30,&quot;&quot;)</f><v>6.46666666666667</v></c><c r="CB70" s="38" t="str"><f aca="false">IF(AND(ISNUMBER(AZ70),ISNUMBER(BR70)),(BR70-AZ70),&quot;&quot;)</f><v></v></c><c r="CC70" s="38" t="str"><f aca="false">IF(AND(ISNUMBER(AX70), ISNUMBER(AD70)), AVERAGE(AX70,AV70)-AVERAGE(AD70,AF70),&quot;&quot;)</f><v></v></c><c r="CD70" s="38" t="str"><f aca="false">IF(AND(ISNUMBER(BN70), ISNUMBER(AD70)), AVERAGE(BN70,BP70)-AVERAGE(AD70,AF70),&quot;&quot;)</f><v></v></c><c r="CE70" s="38" t="str"><f aca="false">IF(ISNUMBER(CD70),CD70,IF(ISNUMBER(CC70),CC70,&quot;&quot;))</f><v></v></c><c r="CF70" s="38" t="n"><f aca="false">IF(AND(ISNUMBER(SPH_PREOP),ISNUMBER(SE_LAST_)),SPH_PREOP+CYL_PREOP/2,&quot;&quot;)</f><v>-0.125</v></c><c r="CG70" s="38" t="n"><f aca="false">IF(ISNUMBER(SE_12),SE_12,IF(ISNUMBER(SE_6),SE_6,&quot;&quot;))</f><v>-0.5</v></c><c r="CH70" s="51" t="n"><f aca="false">IF(AND(ISNUMBER(SE_LAST_),ISNUMBER(REF_TARGET)),SE_LAST_-REF_TARGET,&quot;&quot;)</f><v>0.0700000000000001</v></c><c r="CI70" s="52" t="n"><f aca="false">IF(ISNUMBER(Y70),IF(ISNUMBER(BJ70),BJ70-Y70,IF(ISNUMBER(AR70),AR70-Y70,&quot;&quot;)),&quot;&quot;)</f><v>-66</v></c><c r="CJ70" s="38" t="str"><f aca="false">IF(ISNUMBER(Z70),IF(ISNUMBER(AT70),AT70-Z70,IF(ISNUMBER(BL70),BL70-Z70,&quot;&quot;)),&quot;&quot;)</f><v></v></c><c r="CK70" s="53" t="n"><f aca="false">IF(ISNUMBER(LAST_SE_ERROR),REF_TARGET,&quot;&quot;)</f><v>-0.57</v></c><c r="CL70" s="53" t="n"><f aca="false">IF(AND(OR(ISNUMBER(BH70),ISNUMBER(AP70)),ISNUMBER(W70)),-LOG(20/W70)--LOG(20/IF(ISNUMBER(BH70),BH70,AP70)),&quot;&quot;)</f><v>0.544068044350276</v></c><c r="CM70" s="54" t="n"><f aca="false">IF(ISNUMBER(BF70),BF70,IF(ISNUMBER(AN70),AN70,&quot;&quot;))</f><v>1</v></c><c r="CN70" s="54" t="n"><f aca="false">IF(AND(ISNUMBER(CM70),ISNUMBER(U70)),CM70-U70,&quot;&quot;)</f><v>-0.25</v></c><c r="CO70" s="55" t="n"><f aca="false">IF(ISNUMBER(BCVA_12),BCVA_12,IF(ISNUMBER(BCVA_6),BCVA_6,&quot;&quot;))</f><v>20</v></c><c r="CP70" s="55" t="n"><f aca="false">IF(ISNUMBER(CO70),PREOP_BCVA,&quot;&quot;)</f><v>70</v></c><c r="CQ70" s="56" t="n"><f aca="false">IF(AND(REF_TARGET&lt;=0,REF_TARGET&gt;-1),IF(ISNUMBER(UDVA_12),UDVA_12,IF(ISNUMBER(UDVA_6),UDVA_6,&quot;&quot;)),&quot;&quot;)</f><v>0</v></c><c r="CR70" s="53" t="str"><f aca="false">IF(ISNUMBER(PREOP_PENTACAM_RV),IF(ISNUMBER(SPH_6),IF(ISNUMBER($EQ70),0,1),&quot;&quot;),&quot;&quot;)</f><v></v></c><c r="CS70" s="53" t="str"><f aca="false">IF(ISNUMBER(PREOP_PENTACAM_RV),IF(ISNUMBER(SPH_12),IF(ISNUMBER($GM70),0,1),&quot;&quot;),&quot;&quot;)</f><v></v></c><c r="CT70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B70" s="59" t="n"><v>40.8</v></c><c r="EC70" s="59" t="n"><v>41.9</v></c><c r="ED70" s="59" t="n"><v>41.3</v></c><c r="EE70" s="59" t="n"><v>18.2</v></c><c r="EF70" s="59" t="n"><v>1.1</v></c><c r="EG70" s="59" t="n"><v>-5.7</v></c><c r="EH70" s="59" t="n"><v>-5.8</v></c><c r="EI70" s="59" t="n"><v>-5.7</v></c><c r="EJ70" s="59" t="n"><v>122.5</v></c><c r="EK70" s="59" t="n"><v>0.2</v></c><c r="EL70" s="59" t="n"><v>4.4</v></c><c r="EM70" s="59" t="n"><v>12.5</v></c><c r="EN70" s="59" t="n"><v>25.9</v></c><c r="EO70" s="59" t="n"><v>58.7</v></c><c r="EP70" s="60" t="n"><v>39</v></c><c r="II70" s="52" t="str"><f aca="false">IF(ISNUMBER(GM70),GM70,IF(ISNUMBER(EQ70),EQ70,&quot;&quot;))</f><v></v></c><c r="IJ70" s="38" t="str"><f aca="false">IF(ISNUMBER(GN70),GN70,IF(ISNUMBER(ER70),ER70,&quot;&quot;))</f><v></v></c><c r="IK70" s="38" t="str"><f aca="false">IF(ISNUMBER(GO70),GO70,IF(ISNUMBER(ES70),ES70,&quot;&quot;))</f><v></v></c><c r="IL70" s="38" t="str"><f aca="false">IF(ISNUMBER(GP70),GP70,IF(ISNUMBER(ET70),ET70,&quot;&quot;))</f><v></v></c><c r="IM70" s="38" t="str"><f aca="false">IF(ISNUMBER(GQ70),GQ70,IF(ISNUMBER(EU70),EU70,&quot;&quot;))</f><v></v></c><c r="IN70" s="38" t="str"><f aca="false">IF(ISNUMBER(GR70),GR70,IF(ISNUMBER(EV70),EV70,&quot;&quot;))</f><v></v></c><c r="IO70" s="38" t="str"><f aca="false">IF(ISNUMBER(GS70),GS70,IF(ISNUMBER(EW70),EW70,&quot;&quot;))</f><v></v></c><c r="IP70" s="38" t="str"><f aca="false">IF(ISNUMBER(GT70),GT70,IF(ISNUMBER(EX70),EX70,&quot;&quot;))</f><v></v></c><c r="IQ70" s="38" t="str"><f aca="false">IF(ISNUMBER(GU70),GU70,IF(ISNUMBER(EY70),EY70,&quot;&quot;))</f><v></v></c><c r="IR70" s="38" t="str"><f aca="false">IF(ISNUMBER(GV70),GV70,IF(ISNUMBER(EZ70),EZ70,&quot;&quot;))</f><v></v></c><c r="IS70" s="38" t="str"><f aca="false">IF(ISNUMBER(GW70),GW70,IF(ISNUMBER(FA70),FA70,&quot;&quot;))</f><v></v></c><c r="IT70" s="38" t="str"><f aca="false">IF(ISNUMBER(GX70),GX70,IF(ISNUMBER(FB70),FB70,&quot;&quot;))</f><v></v></c><c r="IU70" s="38" t="str"><f aca="false">IF(ISNUMBER(GY70),GY70,IF(ISNUMBER(FC70),FC70,&quot;&quot;))</f><v></v></c><c r="IV70" s="38" t="str"><f aca="false">IF(ISNUMBER(GZ70),GZ70,IF(ISNUMBER(FD70),FD70,&quot;&quot;))</f><v></v></c><c r="IW70" s="38" t="str"><f aca="false">IF(ISNUMBER(HA70),HA70,IF(ISNUMBER(FE70),FE70,&quot;&quot;))</f><v></v></c><c r="IX70" s="38" t="str"><f aca="false">IF(ISNUMBER(HB70),HB70,IF(ISNUMBER(FF70),FF70,&quot;&quot;))</f><v></v></c><c r="IY70" s="38" t="str"><f aca="false">IF(ISNUMBER(HC70),HC70,IF(ISNUMBER(FG70),FG70,&quot;&quot;))</f><v></v></c><c r="IZ70" s="38" t="str"><f aca="false">IF(ISNUMBER(HD70),HD70,IF(ISNUMBER(FH70),FH70,&quot;&quot;))</f><v></v></c><c r="JA70" s="38" t="str"><f aca="false">IF(ISNUMBER(HE70),HE70,IF(ISNUMBER(FI70),FI70,&quot;&quot;))</f><v></v></c><c r="JB70" s="38" t="str"><f aca="false">IF(ISNUMBER(HF70),HF70,IF(ISNUMBER(FJ70),FJ70,&quot;&quot;))</f><v></v></c><c r="JC70" s="38" t="str"><f aca="false">IF(ISNUMBER(HG70),HG70,IF(ISNUMBER(FK70),FK70,&quot;&quot;))</f><v></v></c><c r="JD70" s="38" t="str"><f aca="false">IF(ISNUMBER(HH70),HH70,IF(ISNUMBER(FL70),FL70,&quot;&quot;))</f><v></v></c><c r="JE70" s="38" t="str"><f aca="false">IF(ISNUMBER(HI70),HI70,IF(ISNUMBER(FM70),FM70,&quot;&quot;))</f><v></v></c><c r="JF70" s="38" t="str"><f aca="false">IF(ISNUMBER(HJ70),HJ70,IF(ISNUMBER(FN70),FN70,&quot;&quot;))</f><v></v></c><c r="JG70" s="38" t="str"><f aca="false">IF(ISNUMBER(HK70),HK70,IF(ISNUMBER(FO70),FO70,&quot;&quot;))</f><v></v></c><c r="JH70" s="38" t="str"><f aca="false">IF(ISNUMBER(HL70),HL70,IF(ISNUMBER(FP70),FP70,&quot;&quot;))</f><v></v></c><c r="JI70" s="38" t="str"><f aca="false">IF(ISNUMBER(HM70),HM70,IF(ISNUMBER(FQ70),FQ70,&quot;&quot;))</f><v></v></c><c r="JJ70" s="38" t="str"><f aca="false">IF(ISNUMBER(HN70),HN70,IF(ISNUMBER(FR70),FR70,&quot;&quot;))</f><v></v></c><c r="JK70" s="38" t="str"><f aca="false">IF(ISNUMBER(HO70),HO70,IF(ISNUMBER(FS70),FS70,&quot;&quot;))</f><v></v></c><c r="JL70" s="38" t="str"><f aca="false">IF(ISNUMBER(HP70),HP70,IF(ISNUMBER(FT70),FT70,&quot;&quot;))</f><v></v></c><c r="JM70" s="38" t="str"><f aca="false">IF(ISNUMBER(HQ70),HQ70,IF(ISNUMBER(FU70),FU70,&quot;&quot;))</f><v></v></c><c r="JN70" s="51" t="str"><f aca="false">IF(ISNUMBER(HR70),HR70,IF(ISNUMBER(FV70),FV70,&quot;&quot;))</f><v></v></c><c r="JO70" s="59" t="str"><f aca="false">IF(ISNUMBER(HS70),HS70,IF(ISNUMBER(FW70),FW70,&quot;&quot;))</f><v></v></c><c r="JP70" s="59" t="str"><f aca="false">IF(ISNUMBER(HT70),HT70,IF(ISNUMBER(FX70),FX70,&quot;&quot;))</f><v></v></c><c r="JQ70" s="59" t="str"><f aca="false">IF(ISNUMBER(HU70),HU70,IF(ISNUMBER(FY70),FY70,&quot;&quot;))</f><v></v></c><c r="JR70" s="59" t="str"><f aca="false">IF(ISNUMBER(HV70),HV70,IF(ISNUMBER(FZ70),FZ70,&quot;&quot;))</f><v></v></c><c r="JS70" s="59" t="str"><f aca="false">IF(ISNUMBER(HW70),HW70,IF(ISNUMBER(GA70),GA70,&quot;&quot;))</f><v></v></c><c r="JT70" s="59" t="str"><f aca="false">IF(ISNUMBER(HX70),HX70,IF(ISNUMBER(GB70),GB70,&quot;&quot;))</f><v></v></c><c r="JU70" s="59" t="str"><f aca="false">IF(ISNUMBER(HY70),HY70,IF(ISNUMBER(GC70),GC70,&quot;&quot;))</f><v></v></c><c r="JV70" s="59" t="str"><f aca="false">IF(ISNUMBER(HZ70),HZ70,IF(ISNUMBER(GD70),GD70,&quot;&quot;))</f><v></v></c><c r="JW70" s="59" t="str"><f aca="false">IF(ISNUMBER(IA70),IA70,IF(ISNUMBER(GE70),GE70,&quot;&quot;))</f><v></v></c><c r="JX70" s="59" t="str"><f aca="false">IF(ISNUMBER(IB70),IB70,IF(ISNUMBER(GF70),GF70,&quot;&quot;))</f><v></v></c><c r="JY70" s="59" t="str"><f aca="false">IF(ISNUMBER(IC70),IC70,IF(ISNUMBER(GG70),GG70,&quot;&quot;))</f><v></v></c><c r="JZ70" s="59" t="str"><f aca="false">IF(ISNUMBER(ID70),ID70,IF(ISNUMBER(GH70),GH70,&quot;&quot;))</f><v></v></c><c r="KA70" s="59" t="str"><f aca="false">IF(ISNUMBER(IE70),IE70,IF(ISNUMBER(GI70),GI70,&quot;&quot;))</f><v></v></c><c r="KB70" s="59" t="str"><f aca="false">IF(ISNUMBER(IF70),IF70,IF(ISNUMBER(GJ70),GJ70,&quot;&quot;))</f><v></v></c><c r="KC70" s="59" t="str"><f aca="false">IF(ISNUMBER(IG70),IG70,IF(ISNUMBER(GK70),GK70,&quot;&quot;))</f><v></v></c><c r="KD70" s="61" t="str"><f aca="false">IF(ISNUMBER(IH70),IH70,IF(ISNUMBER(GL70),GL70,&quot;&quot;))</f><v></v></c><c r="KE70" s="52" t="str"><f aca="false">IF(AND(ISNUMBER(II70),ISNUMBER(CU70)),II70-CU70,&quot;&quot;)</f><v></v></c><c r="KF70" s="38" t="str"><f aca="false">IF(AND(ISNUMBER(IJ70),ISNUMBER(CV70)),IJ70-CV70,&quot;&quot;)</f><v></v></c><c r="KG70" s="38" t="str"><f aca="false">IF(AND(ISNUMBER(IK70),ISNUMBER(CW70)),IK70-CW70,&quot;&quot;)</f><v></v></c><c r="KH70" s="38" t="str"><f aca="false">IF(AND(ISNUMBER(IL70),ISNUMBER(CX70)),IL70-CX70,&quot;&quot;)</f><v></v></c><c r="KI70" s="38" t="str"><f aca="false">IF(AND(ISNUMBER(IM70),ISNUMBER(CY70)),IM70-CY70,&quot;&quot;)</f><v></v></c><c r="KJ70" s="38" t="str"><f aca="false">IF(AND(ISNUMBER(IN70),ISNUMBER(CZ70)),IN70-CZ70,&quot;&quot;)</f><v></v></c><c r="KK70" s="38" t="str"><f aca="false">IF(AND(ISNUMBER(IO70),ISNUMBER(DA70)),IO70-DA70,&quot;&quot;)</f><v></v></c><c r="KL70" s="38" t="str"><f aca="false">IF(AND(ISNUMBER(IP70),ISNUMBER(DB70)),IP70-DB70,&quot;&quot;)</f><v></v></c><c r="KM70" s="38" t="str"><f aca="false">IF(AND(ISNUMBER(IQ70),ISNUMBER(DC70)),IQ70-DC70,&quot;&quot;)</f><v></v></c><c r="KN70" s="38" t="str"><f aca="false">IF(AND(ISNUMBER(IR70),ISNUMBER(DD70)),IR70-DD70,&quot;&quot;)</f><v></v></c><c r="KO70" s="38" t="str"><f aca="false">IF(AND(ISNUMBER(IS70),ISNUMBER(DE70)),IS70-DE70,&quot;&quot;)</f><v></v></c><c r="KP70" s="38" t="str"><f aca="false">IF(AND(ISNUMBER(IT70),ISNUMBER(DF70)),IT70-DF70,&quot;&quot;)</f><v></v></c><c r="KQ70" s="38" t="str"><f aca="false">IF(AND(ISNUMBER(IU70),ISNUMBER(DG70)),IU70-DG70,&quot;&quot;)</f><v></v></c><c r="KR70" s="38" t="str"><f aca="false">IF(AND(ISNUMBER(IV70),ISNUMBER(DH70)),IV70-DH70,&quot;&quot;)</f><v></v></c><c r="KS70" s="38" t="str"><f aca="false">IF(AND(ISNUMBER(IW70),ISNUMBER(DI70)),IW70-DI70,&quot;&quot;)</f><v></v></c><c r="KT70" s="38" t="str"><f aca="false">IF(AND(ISNUMBER(IX70),ISNUMBER(DJ70)),IX70-DJ70,&quot;&quot;)</f><v></v></c><c r="KU70" s="38" t="str"><f aca="false">IF(AND(ISNUMBER(IY70),ISNUMBER(DK70)),IY70-DK70,&quot;&quot;)</f><v></v></c><c r="KV70" s="38" t="str"><f aca="false">IF(AND(ISNUMBER(IZ70),ISNUMBER(DL70)),IZ70-DL70,&quot;&quot;)</f><v></v></c><c r="KW70" s="38" t="str"><f aca="false">IF(AND(ISNUMBER(JA70),ISNUMBER(DM70)),JA70-DM70,&quot;&quot;)</f><v></v></c><c r="KX70" s="38" t="str"><f aca="false">IF(AND(ISNUMBER(JB70),ISNUMBER(DN70)),JB70-DN70,&quot;&quot;)</f><v></v></c><c r="KY70" s="38" t="str"><f aca="false">IF(AND(ISNUMBER(JC70),ISNUMBER(DO70)),JC70-DO70,&quot;&quot;)</f><v></v></c><c r="KZ70" s="38" t="str"><f aca="false">IF(AND(ISNUMBER(JD70),ISNUMBER(DP70)),JD70-DP70,&quot;&quot;)</f><v></v></c><c r="LA70" s="38" t="str"><f aca="false">IF(AND(ISNUMBER(JE70),ISNUMBER(DQ70)),JE70-DQ70,&quot;&quot;)</f><v></v></c><c r="LB70" s="38" t="str"><f aca="false">IF(AND(ISNUMBER(JF70),ISNUMBER(DR70)),JF70-DR70,&quot;&quot;)</f><v></v></c><c r="LC70" s="38" t="str"><f aca="false">IF(AND(ISNUMBER(JG70),ISNUMBER(DS70)),JG70-DS70,&quot;&quot;)</f><v></v></c><c r="LD70" s="38" t="str"><f aca="false">IF(AND(ISNUMBER(JH70),ISNUMBER(DT70)),JH70-DT70,&quot;&quot;)</f><v></v></c><c r="LE70" s="38" t="str"><f aca="false">IF(AND(ISNUMBER(JI70),ISNUMBER(DU70)),JI70-DU70,&quot;&quot;)</f><v></v></c><c r="LF70" s="38" t="str"><f aca="false">IF(AND(ISNUMBER(JJ70),ISNUMBER(DV70)),JJ70-DV70,&quot;&quot;)</f><v></v></c><c r="LG70" s="38" t="str"><f aca="false">IF(AND(ISNUMBER(JK70),ISNUMBER(DW70)),JK70-DW70,&quot;&quot;)</f><v></v></c><c r="LH70" s="38" t="str"><f aca="false">IF(AND(ISNUMBER(JL70),ISNUMBER(DX70)),JL70-DX70,&quot;&quot;)</f><v></v></c><c r="LI70" s="38" t="str"><f aca="false">IF(AND(ISNUMBER(JM70),ISNUMBER(DY70)),JM70-DY70,&quot;&quot;)</f><v></v></c><c r="LJ70" s="38" t="str"><f aca="false">IF(AND(ISNUMBER(JN70),ISNUMBER(DZ70)),JN70-DZ70,&quot;&quot;)</f><v></v></c><c r="LK70" s="38" t="str"><f aca="false">IF(AND(ISNUMBER(JO70),ISNUMBER(EA70)),JO70-EA70,&quot;&quot;)</f><v></v></c><c r="LL70" s="38" t="str"><f aca="false">IF(AND(ISNUMBER(JP70),ISNUMBER(EB70)),JP70-EB70,&quot;&quot;)</f><v></v></c><c r="LM70" s="38" t="str"><f aca="false">IF(AND(ISNUMBER(JQ70),ISNUMBER(EC70)),JQ70-EC70,&quot;&quot;)</f><v></v></c><c r="LN70" s="38" t="str"><f aca="false">IF(AND(ISNUMBER(JR70),ISNUMBER(ED70)),JR70-ED70,&quot;&quot;)</f><v></v></c><c r="LO70" s="38" t="str"><f aca="false">IF(AND(ISNUMBER(JS70),ISNUMBER(EE70)),JS70-EE70,&quot;&quot;)</f><v></v></c><c r="LP70" s="38" t="str"><f aca="false">IF(AND(ISNUMBER(JT70),ISNUMBER(EF70)),JT70-EF70,&quot;&quot;)</f><v></v></c><c r="LQ70" s="38" t="str"><f aca="false">IF(AND(ISNUMBER(JU70),ISNUMBER(EG70)),JU70-EG70,&quot;&quot;)</f><v></v></c><c r="LR70" s="38" t="str"><f aca="false">IF(AND(ISNUMBER(JV70),ISNUMBER(EH70)),JV70-EH70,&quot;&quot;)</f><v></v></c><c r="LS70" s="38" t="str"><f aca="false">IF(AND(ISNUMBER(JW70),ISNUMBER(EI70)),JW70-EI70,&quot;&quot;)</f><v></v></c><c r="LT70" s="38" t="str"><f aca="false">IF(AND(ISNUMBER(JX70),ISNUMBER(EJ70)),JX70-EJ70,&quot;&quot;)</f><v></v></c><c r="LU70" s="38" t="str"><f aca="false">IF(AND(ISNUMBER(JY70),ISNUMBER(EK70)),JY70-EK70,&quot;&quot;)</f><v></v></c><c r="LV70" s="38" t="str"><f aca="false">IF(AND(ISNUMBER(JZ70),ISNUMBER(EL70)),JZ70-EL70,&quot;&quot;)</f><v></v></c><c r="LW70" s="38" t="str"><f aca="false">IF(AND(ISNUMBER(KA70),ISNUMBER(EM70)),KA70-EM70,&quot;&quot;)</f><v></v></c><c r="LX70" s="38" t="str"><f aca="false">IF(AND(ISNUMBER(KB70),ISNUMBER(EN70)),KB70-EN70,&quot;&quot;)</f><v></v></c><c r="LY70" s="38" t="str"><f aca="false">IF(AND(ISNUMBER(KC70),ISNUMBER(EO70)),KC70-EO70,&quot;&quot;)</f><v></v></c><c r="LZ70" s="38" t="str"><f aca="false">IF(AND(ISNUMBER(KD70),ISNUMBER(EP70)),KD70-EP70,&quot;&quot;)</f><v></v></c><c r="MA70" s="38" t="str"><f aca="false">IF(AND(ISNUMBER(HT70),ISNUMBER(FX70)),HT70-FX70,&quot;&quot;)</f><v></v></c><c r="MB70" s="38" t="str"><f aca="false">IF(AND(ISNUMBER(HU70),ISNUMBER(FY70)),HU70-FY70,&quot;&quot;)</f><v></v></c><c r="MC70" s="38" t="str"><f aca="false">IF(AND(ISNUMBER(HY70),ISNUMBER(GC70)),HY70-GC70,&quot;&quot;)</f><v></v></c><c r="MD70" s="38" t="n"><f aca="false">HZ70-GD70</f><v>0</v></c></row><row collapsed="false" customFormat="false" customHeight="true" hidden="false" ht="26.25" outlineLevel="0" r="71"><c r="A71" s="35" t="n"><v>41423</v></c><c r="B71" s="36" t="s"><v>395</v></c><c r="C71" s="36" t="s"><v>465</v></c><c r="D71" s="37" t="s"><v>331</v></c><c r="E71" s="38" t="n"><v>65</v></c><c r="F71" s="39" t="n"><v>17568</v></c><c r="G71" s="38" t="s"><v>340</v></c><c r="H71" s="38" t="s"><v>333</v></c><c r="I71" s="38" t="n"><v>1836549</v></c><c r="J71" s="38" t="s"><v>364</v></c><c r="K71" s="91"/><c r="L71" s="91"/><c r="M71" s="91"/><c r="N71" s="91"/><c r="O71" s="91"/><c r="P71" s="38" t="n"><v>-0.5</v></c><c r="Q71" s="38" t="n"><v>-0.59</v></c><c r="R71" s="38" t="s"><v>334</v></c><c r="S71" s="44" t="n"><v>41361</v></c><c r="T71" s="45" t="n"><v>-7.25</v></c><c r="U71" s="45" t="n"><v>3.25</v></c><c r="V71" s="38" t="n"><v>89</v></c><c r="W71" s="38" t="n"><v>50</v></c><c r="X71" s="38" t="n"><v>15</v></c><c r="Y71" s="38" t="n"><v>619</v></c><c r="Z71" s="38" t="n"><v>26.17</v></c><c r="AC71" s="38" t="n"><v>2.4</v></c><c r="AD71" s="38" t="n"><v>46.17</v></c><c r="AE71" s="38" t="n"><v>179</v></c><c r="AF71" s="38" t="n"><v>46.17</v></c><c r="AG71" s="38" t="n"><v>89</v></c><c r="AH71" s="38" t="n"><v>1</v></c><c r="AI71" s="38" t="n"><f aca="false">IF(AND(ISNUMBER(SK),SK&gt;0),1,0)</f><v>1</v></c><c r="AJ71" s="34" t="s"><v>345</v></c><c r="AK71" s="68" t="n"><v>41562</v></c><c r="AL71" s="69"/><c r="AM71" s="45" t="n"><v>-1</v></c><c r="AN71" s="45" t="n"><v>1.25</v></c><c r="AO71" s="38" t="n"><v>60</v></c><c r="AP71" s="38" t="n"><v>30</v></c><c r="AQ71" s="38" t="n"><v>17</v></c><c r="AR71" s="38" t="n"><v>547</v></c><c r="AS71" s="38" t="n"><v>2427</v></c><c r="AT71" s="38" t="n"><v>25.97</v></c><c r="AU71" s="38" t="n"><v>2.73</v></c><c r="AV71" s="38" t="n"><v>42.78</v></c><c r="AW71" s="38" t="n"><v>3</v></c><c r="AX71" s="38" t="n"><v>45.42</v></c><c r="AY71" s="38" t="n"><v>93</v></c><c r="AZ71" s="38" t="n"><f aca="false">IF(ISNUMBER(AM71),AM71+0.5*AN71,&quot;&quot;)</f><v>-0.375</v></c><c r="BA71" s="38" t="n"><f aca="false">IF(ISNUMBER(AZ71),IF(ISNUMBER(Q71),AZ71-Q71,&quot;MISSING&quot;),&quot;&quot;)</f><v>0.215</v></c><c r="BB71" s="38" t="n"><f aca="false">IF(AND(ISNUMBER(AR71),ISNUMBER(Y71)),AR71-Y71,IF(ISNUMBER(AR71),&quot;MISSING&quot;,&quot;&quot;))</f><v>-72</v></c><c r="BC71" s="71" t="n"><v>41745</v></c><c r="BS71" s="38" t="str"><f aca="false">IF(ISNUMBER(BR71),IF(ISNUMBER($Q71),BR71-$Q71,&quot;MISSING&quot;),&quot;&quot;)</f><v></v></c><c r="BT71" s="38" t="str"><f aca="false">IF(AND(ISNUMBER(BJ71),ISNUMBER($Y71)),BJ71-$Y71,IF(ISNUMBER(BJ71),&quot;MISSING&quot;,&quot;&quot;))</f><v></v></c><c r="BU71" s="38" t="n"><f aca="false">IF(AND(ISBLANK($AM71),ISBLANK($BE71)),0,1)</f><v>1</v></c><c r="BV71" s="38" t="n"><f aca="false">IF(AND(ISNUMBER($AM71),ISNUMBER($BE71)),1,0)</f><v>0</v></c><c r="BW71" s="38" t="str"><f aca="false">IF(BV71,SE_PREOP,&quot;&quot;)</f><v></v></c><c r="BX71" s="38" t="str"><f aca="false">IF(FU_6_AND_12,SE_6,&quot;&quot;)</f><v></v></c><c r="BY71" s="38" t="str"><f aca="false">IF(FU_6_AND_12,SE_12,&quot;&quot;)</f><v></v></c><c r="BZ71" s="49" t="n"><f aca="false">IF(AND(ISNUMBER(BC71),ISNUMBER(BE71)),BC71-A71,IF(ISNUMBER(AK71),AK71-A71,0))</f><v>139</v></c><c r="CA71" s="50" t="n"><f aca="false">IF(BZ71&gt;0,BZ71/30,&quot;&quot;)</f><v>4.63333333333333</v></c><c r="CB71" s="38" t="str"><f aca="false">IF(AND(ISNUMBER(AZ71),ISNUMBER(BR71)),(BR71-AZ71),&quot;&quot;)</f><v></v></c><c r="CC71" s="38" t="n"><f aca="false">IF(AND(ISNUMBER(AX71), ISNUMBER(AD71)), AVERAGE(AX71,AV71)-AVERAGE(AD71,AF71),&quot;&quot;)</f><v>-2.07</v></c><c r="CD71" s="38" t="str"><f aca="false">IF(AND(ISNUMBER(BN71), ISNUMBER(AD71)), AVERAGE(BN71,BP71)-AVERAGE(AD71,AF71),&quot;&quot;)</f><v></v></c><c r="CE71" s="38" t="n"><f aca="false">IF(ISNUMBER(CD71),CD71,IF(ISNUMBER(CC71),CC71,&quot;&quot;))</f><v>-2.07</v></c><c r="CF71" s="38" t="n"><f aca="false">IF(AND(ISNUMBER(SPH_PREOP),ISNUMBER(SE_LAST_)),SPH_PREOP+CYL_PREOP/2,&quot;&quot;)</f><v>-5.625</v></c><c r="CG71" s="38" t="n"><f aca="false">IF(ISNUMBER(SE_12),SE_12,IF(ISNUMBER(SE_6),SE_6,&quot;&quot;))</f><v>-0.375</v></c><c r="CH71" s="51" t="n"><f aca="false">IF(AND(ISNUMBER(SE_LAST_),ISNUMBER(REF_TARGET)),SE_LAST_-REF_TARGET,&quot;&quot;)</f><v>0.215</v></c><c r="CI71" s="52" t="n"><f aca="false">IF(ISNUMBER(Y71),IF(ISNUMBER(BJ71),BJ71-Y71,IF(ISNUMBER(AR71),AR71-Y71,&quot;&quot;)),&quot;&quot;)</f><v>-72</v></c><c r="CJ71" s="38" t="n"><f aca="false">IF(ISNUMBER(Z71),IF(ISNUMBER(AT71),AT71-Z71,IF(ISNUMBER(BL71),BL71-Z71,&quot;&quot;)),&quot;&quot;)</f><v>-0.200000000000003</v></c><c r="CK71" s="53" t="n"><f aca="false">IF(ISNUMBER(LAST_SE_ERROR),REF_TARGET,&quot;&quot;)</f><v>-0.59</v></c><c r="CL71" s="53" t="n"><f aca="false">IF(AND(OR(ISNUMBER(BH71),ISNUMBER(AP71)),ISNUMBER(W71)),-LOG(20/W71)--LOG(20/IF(ISNUMBER(BH71),BH71,AP71)),&quot;&quot;)</f><v>0.221848749616356</v></c><c r="CM71" s="54" t="n"><f aca="false">IF(ISNUMBER(BF71),BF71,IF(ISNUMBER(AN71),AN71,&quot;&quot;))</f><v>1.25</v></c><c r="CN71" s="54" t="n"><f aca="false">IF(AND(ISNUMBER(CM71),ISNUMBER(U71)),CM71-U71,&quot;&quot;)</f><v>-2</v></c><c r="CO71" s="55" t="n"><f aca="false">IF(ISNUMBER(BCVA_12),BCVA_12,IF(ISNUMBER(BCVA_6),BCVA_6,&quot;&quot;))</f><v>30</v></c><c r="CP71" s="55" t="n"><f aca="false">IF(ISNUMBER(CO71),PREOP_BCVA,&quot;&quot;)</f><v>50</v></c><c r="CQ71" s="56" t="n"><f aca="false">IF(AND(REF_TARGET&lt;=0,REF_TARGET&gt;-1),IF(ISNUMBER(UDVA_12),UDVA_12,IF(ISNUMBER(UDVA_6),UDVA_6,&quot;&quot;)),&quot;&quot;)</f><v>0</v></c><c r="CR71" s="53" t="str"><f aca="false">IF(ISNUMBER(PREOP_PENTACAM_RV),IF(ISNUMBER(SPH_6),IF(ISNUMBER($EQ71),0,1),&quot;&quot;),&quot;&quot;)</f><v></v></c><c r="CS71" s="53" t="str"><f aca="false">IF(ISNUMBER(PREOP_PENTACAM_RV),IF(ISNUMBER(SPH_12),IF(ISNUMBER($GM71),0,1),&quot;&quot;),&quot;&quot;)</f><v></v></c><c r="CT71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71" s="52" t="n"><v>7.88</v></c><c r="ER71" s="38" t="n"><v>7.49</v></c><c r="ES71" s="38" t="n"><v>177.5</v></c><c r="ET71" s="38" t="n"><v>-2.2</v></c><c r="EU71" s="38" t="n"><v>0.57</v></c><c r="EV71" s="38" t="n"><v>0.6</v></c><c r="EW71" s="38" t="n"><v>4.73</v></c><c r="EX71" s="38" t="n"><v>5.24</v></c><c r="EY71" s="38" t="n"><v>517</v></c><c r="EZ71" s="38" t="n"><v>518</v></c><c r="FA71" s="38" t="n"><v>662</v></c><c r="FB71" s="38" t="n"><v>626</v></c><c r="FC71" s="38" t="n"><v>634</v></c><c r="FD71" s="38" t="n"><v>599</v></c><c r="FE71" s="38" t="n"><v>515</v></c><c r="FF71" s="38" t="n"><v>0.51</v></c><c r="FG71" s="38" t="n"><v>-0.19</v></c><c r="FH71" s="38" t="n"><v>7.69</v></c><c r="FI71" s="38" t="n"><v>7.66</v></c><c r="FJ71" s="38" t="n"><v>7.7</v></c><c r="FK71" s="38" t="n"><v>7.92</v></c><c r="FL71" s="38" t="n"><v>8.29</v></c><c r="FM71" s="38" t="n"><v>8.5</v></c><c r="FN71" s="38" t="n"><v>0</v></c><c r="FO71" s="38" t="n"><v>1.4</v></c><c r="FP71" s="38" t="n"><v>6.16</v></c><c r="FQ71" s="38" t="n"><v>6.02</v></c><c r="FR71" s="38" t="n"><v>6.12</v></c><c r="FS71" s="38" t="n"><v>6.5</v></c><c r="FT71" s="38" t="n"><v>6.68</v></c><c r="FU71" s="38" t="n"><v>0</v></c><c r="FV71" s="38" t="n"><v>0</v></c><c r="FW71" s="58" t="n"><v>1.4</v></c><c r="II71" s="52" t="n"><f aca="false">IF(ISNUMBER(GM71),GM71,IF(ISNUMBER(EQ71),EQ71,&quot;&quot;))</f><v>7.88</v></c><c r="IJ71" s="38" t="n"><f aca="false">IF(ISNUMBER(GN71),GN71,IF(ISNUMBER(ER71),ER71,&quot;&quot;))</f><v>7.49</v></c><c r="IK71" s="38" t="n"><f aca="false">IF(ISNUMBER(GO71),GO71,IF(ISNUMBER(ES71),ES71,&quot;&quot;))</f><v>177.5</v></c><c r="IL71" s="38" t="n"><f aca="false">IF(ISNUMBER(GP71),GP71,IF(ISNUMBER(ET71),ET71,&quot;&quot;))</f><v>-2.2</v></c><c r="IM71" s="38" t="n"><f aca="false">IF(ISNUMBER(GQ71),GQ71,IF(ISNUMBER(EU71),EU71,&quot;&quot;))</f><v>0.57</v></c><c r="IN71" s="38" t="n"><f aca="false">IF(ISNUMBER(GR71),GR71,IF(ISNUMBER(EV71),EV71,&quot;&quot;))</f><v>0.6</v></c><c r="IO71" s="38" t="n"><f aca="false">IF(ISNUMBER(GS71),GS71,IF(ISNUMBER(EW71),EW71,&quot;&quot;))</f><v>4.73</v></c><c r="IP71" s="38" t="n"><f aca="false">IF(ISNUMBER(GT71),GT71,IF(ISNUMBER(EX71),EX71,&quot;&quot;))</f><v>5.24</v></c><c r="IQ71" s="38" t="n"><f aca="false">IF(ISNUMBER(GU71),GU71,IF(ISNUMBER(EY71),EY71,&quot;&quot;))</f><v>517</v></c><c r="IR71" s="38" t="n"><f aca="false">IF(ISNUMBER(GV71),GV71,IF(ISNUMBER(EZ71),EZ71,&quot;&quot;))</f><v>518</v></c><c r="IS71" s="38" t="n"><f aca="false">IF(ISNUMBER(GW71),GW71,IF(ISNUMBER(FA71),FA71,&quot;&quot;))</f><v>662</v></c><c r="IT71" s="38" t="n"><f aca="false">IF(ISNUMBER(GX71),GX71,IF(ISNUMBER(FB71),FB71,&quot;&quot;))</f><v>626</v></c><c r="IU71" s="38" t="n"><f aca="false">IF(ISNUMBER(GY71),GY71,IF(ISNUMBER(FC71),FC71,&quot;&quot;))</f><v>634</v></c><c r="IV71" s="38" t="n"><f aca="false">IF(ISNUMBER(GZ71),GZ71,IF(ISNUMBER(FD71),FD71,&quot;&quot;))</f><v>599</v></c><c r="IW71" s="38" t="n"><f aca="false">IF(ISNUMBER(HA71),HA71,IF(ISNUMBER(FE71),FE71,&quot;&quot;))</f><v>515</v></c><c r="IX71" s="38" t="n"><f aca="false">IF(ISNUMBER(HB71),HB71,IF(ISNUMBER(FF71),FF71,&quot;&quot;))</f><v>0.51</v></c><c r="IY71" s="38" t="n"><f aca="false">IF(ISNUMBER(HC71),HC71,IF(ISNUMBER(FG71),FG71,&quot;&quot;))</f><v>-0.19</v></c><c r="IZ71" s="38" t="n"><f aca="false">IF(ISNUMBER(HD71),HD71,IF(ISNUMBER(FH71),FH71,&quot;&quot;))</f><v>7.69</v></c><c r="JA71" s="38" t="n"><f aca="false">IF(ISNUMBER(HE71),HE71,IF(ISNUMBER(FI71),FI71,&quot;&quot;))</f><v>7.66</v></c><c r="JB71" s="38" t="n"><f aca="false">IF(ISNUMBER(HF71),HF71,IF(ISNUMBER(FJ71),FJ71,&quot;&quot;))</f><v>7.7</v></c><c r="JC71" s="38" t="n"><f aca="false">IF(ISNUMBER(HG71),HG71,IF(ISNUMBER(FK71),FK71,&quot;&quot;))</f><v>7.92</v></c><c r="JD71" s="38" t="n"><f aca="false">IF(ISNUMBER(HH71),HH71,IF(ISNUMBER(FL71),FL71,&quot;&quot;))</f><v>8.29</v></c><c r="JE71" s="38" t="n"><f aca="false">IF(ISNUMBER(HI71),HI71,IF(ISNUMBER(FM71),FM71,&quot;&quot;))</f><v>8.5</v></c><c r="JF71" s="38" t="n"><f aca="false">IF(ISNUMBER(HJ71),HJ71,IF(ISNUMBER(FN71),FN71,&quot;&quot;))</f><v>0</v></c><c r="JG71" s="38" t="n"><f aca="false">IF(ISNUMBER(HK71),HK71,IF(ISNUMBER(FO71),FO71,&quot;&quot;))</f><v>1.4</v></c><c r="JH71" s="38" t="n"><f aca="false">IF(ISNUMBER(HL71),HL71,IF(ISNUMBER(FP71),FP71,&quot;&quot;))</f><v>6.16</v></c><c r="JI71" s="38" t="n"><f aca="false">IF(ISNUMBER(HM71),HM71,IF(ISNUMBER(FQ71),FQ71,&quot;&quot;))</f><v>6.02</v></c><c r="JJ71" s="38" t="n"><f aca="false">IF(ISNUMBER(HN71),HN71,IF(ISNUMBER(FR71),FR71,&quot;&quot;))</f><v>6.12</v></c><c r="JK71" s="38" t="n"><f aca="false">IF(ISNUMBER(HO71),HO71,IF(ISNUMBER(FS71),FS71,&quot;&quot;))</f><v>6.5</v></c><c r="JL71" s="38" t="n"><f aca="false">IF(ISNUMBER(HP71),HP71,IF(ISNUMBER(FT71),FT71,&quot;&quot;))</f><v>6.68</v></c><c r="JM71" s="38" t="n"><f aca="false">IF(ISNUMBER(HQ71),HQ71,IF(ISNUMBER(FU71),FU71,&quot;&quot;))</f><v>0</v></c><c r="JN71" s="51" t="n"><f aca="false">IF(ISNUMBER(HR71),HR71,IF(ISNUMBER(FV71),FV71,&quot;&quot;))</f><v>0</v></c><c r="JO71" s="59" t="n"><f aca="false">IF(ISNUMBER(HS71),HS71,IF(ISNUMBER(FW71),FW71,&quot;&quot;))</f><v>1.4</v></c><c r="JP71" s="59" t="str"><f aca="false">IF(ISNUMBER(HT71),HT71,IF(ISNUMBER(FX71),FX71,&quot;&quot;))</f><v></v></c><c r="JQ71" s="59" t="str"><f aca="false">IF(ISNUMBER(HU71),HU71,IF(ISNUMBER(FY71),FY71,&quot;&quot;))</f><v></v></c><c r="JR71" s="59" t="str"><f aca="false">IF(ISNUMBER(HV71),HV71,IF(ISNUMBER(FZ71),FZ71,&quot;&quot;))</f><v></v></c><c r="JS71" s="59" t="str"><f aca="false">IF(ISNUMBER(HW71),HW71,IF(ISNUMBER(GA71),GA71,&quot;&quot;))</f><v></v></c><c r="JT71" s="59" t="str"><f aca="false">IF(ISNUMBER(HX71),HX71,IF(ISNUMBER(GB71),GB71,&quot;&quot;))</f><v></v></c><c r="JU71" s="59" t="str"><f aca="false">IF(ISNUMBER(HY71),HY71,IF(ISNUMBER(GC71),GC71,&quot;&quot;))</f><v></v></c><c r="JV71" s="59" t="str"><f aca="false">IF(ISNUMBER(HZ71),HZ71,IF(ISNUMBER(GD71),GD71,&quot;&quot;))</f><v></v></c><c r="JW71" s="59" t="str"><f aca="false">IF(ISNUMBER(IA71),IA71,IF(ISNUMBER(GE71),GE71,&quot;&quot;))</f><v></v></c><c r="JX71" s="59" t="str"><f aca="false">IF(ISNUMBER(IB71),IB71,IF(ISNUMBER(GF71),GF71,&quot;&quot;))</f><v></v></c><c r="JY71" s="59" t="str"><f aca="false">IF(ISNUMBER(IC71),IC71,IF(ISNUMBER(GG71),GG71,&quot;&quot;))</f><v></v></c><c r="JZ71" s="59" t="str"><f aca="false">IF(ISNUMBER(ID71),ID71,IF(ISNUMBER(GH71),GH71,&quot;&quot;))</f><v></v></c><c r="KA71" s="59" t="str"><f aca="false">IF(ISNUMBER(IE71),IE71,IF(ISNUMBER(GI71),GI71,&quot;&quot;))</f><v></v></c><c r="KB71" s="59" t="str"><f aca="false">IF(ISNUMBER(IF71),IF71,IF(ISNUMBER(GJ71),GJ71,&quot;&quot;))</f><v></v></c><c r="KC71" s="59" t="str"><f aca="false">IF(ISNUMBER(IG71),IG71,IF(ISNUMBER(GK71),GK71,&quot;&quot;))</f><v></v></c><c r="KD71" s="61" t="str"><f aca="false">IF(ISNUMBER(IH71),IH71,IF(ISNUMBER(GL71),GL71,&quot;&quot;))</f><v></v></c><c r="KE71" s="52" t="str"><f aca="false">IF(AND(ISNUMBER(II71),ISNUMBER(CU71)),II71-CU71,&quot;&quot;)</f><v></v></c><c r="KF71" s="38" t="str"><f aca="false">IF(AND(ISNUMBER(IJ71),ISNUMBER(CV71)),IJ71-CV71,&quot;&quot;)</f><v></v></c><c r="KG71" s="38" t="str"><f aca="false">IF(AND(ISNUMBER(IK71),ISNUMBER(CW71)),IK71-CW71,&quot;&quot;)</f><v></v></c><c r="KH71" s="38" t="str"><f aca="false">IF(AND(ISNUMBER(IL71),ISNUMBER(CX71)),IL71-CX71,&quot;&quot;)</f><v></v></c><c r="KI71" s="38" t="str"><f aca="false">IF(AND(ISNUMBER(IM71),ISNUMBER(CY71)),IM71-CY71,&quot;&quot;)</f><v></v></c><c r="KJ71" s="38" t="str"><f aca="false">IF(AND(ISNUMBER(IN71),ISNUMBER(CZ71)),IN71-CZ71,&quot;&quot;)</f><v></v></c><c r="KK71" s="38" t="str"><f aca="false">IF(AND(ISNUMBER(IO71),ISNUMBER(DA71)),IO71-DA71,&quot;&quot;)</f><v></v></c><c r="KL71" s="38" t="str"><f aca="false">IF(AND(ISNUMBER(IP71),ISNUMBER(DB71)),IP71-DB71,&quot;&quot;)</f><v></v></c><c r="KM71" s="38" t="str"><f aca="false">IF(AND(ISNUMBER(IQ71),ISNUMBER(DC71)),IQ71-DC71,&quot;&quot;)</f><v></v></c><c r="KN71" s="38" t="str"><f aca="false">IF(AND(ISNUMBER(IR71),ISNUMBER(DD71)),IR71-DD71,&quot;&quot;)</f><v></v></c><c r="KO71" s="38" t="str"><f aca="false">IF(AND(ISNUMBER(IS71),ISNUMBER(DE71)),IS71-DE71,&quot;&quot;)</f><v></v></c><c r="KP71" s="38" t="str"><f aca="false">IF(AND(ISNUMBER(IT71),ISNUMBER(DF71)),IT71-DF71,&quot;&quot;)</f><v></v></c><c r="KQ71" s="38" t="str"><f aca="false">IF(AND(ISNUMBER(IU71),ISNUMBER(DG71)),IU71-DG71,&quot;&quot;)</f><v></v></c><c r="KR71" s="38" t="str"><f aca="false">IF(AND(ISNUMBER(IV71),ISNUMBER(DH71)),IV71-DH71,&quot;&quot;)</f><v></v></c><c r="KS71" s="38" t="str"><f aca="false">IF(AND(ISNUMBER(IW71),ISNUMBER(DI71)),IW71-DI71,&quot;&quot;)</f><v></v></c><c r="KT71" s="38" t="str"><f aca="false">IF(AND(ISNUMBER(IX71),ISNUMBER(DJ71)),IX71-DJ71,&quot;&quot;)</f><v></v></c><c r="KU71" s="38" t="str"><f aca="false">IF(AND(ISNUMBER(IY71),ISNUMBER(DK71)),IY71-DK71,&quot;&quot;)</f><v></v></c><c r="KV71" s="38" t="str"><f aca="false">IF(AND(ISNUMBER(IZ71),ISNUMBER(DL71)),IZ71-DL71,&quot;&quot;)</f><v></v></c><c r="KW71" s="38" t="str"><f aca="false">IF(AND(ISNUMBER(JA71),ISNUMBER(DM71)),JA71-DM71,&quot;&quot;)</f><v></v></c><c r="KX71" s="38" t="str"><f aca="false">IF(AND(ISNUMBER(JB71),ISNUMBER(DN71)),JB71-DN71,&quot;&quot;)</f><v></v></c><c r="KY71" s="38" t="str"><f aca="false">IF(AND(ISNUMBER(JC71),ISNUMBER(DO71)),JC71-DO71,&quot;&quot;)</f><v></v></c><c r="KZ71" s="38" t="str"><f aca="false">IF(AND(ISNUMBER(JD71),ISNUMBER(DP71)),JD71-DP71,&quot;&quot;)</f><v></v></c><c r="LA71" s="38" t="str"><f aca="false">IF(AND(ISNUMBER(JE71),ISNUMBER(DQ71)),JE71-DQ71,&quot;&quot;)</f><v></v></c><c r="LB71" s="38" t="str"><f aca="false">IF(AND(ISNUMBER(JF71),ISNUMBER(DR71)),JF71-DR71,&quot;&quot;)</f><v></v></c><c r="LC71" s="38" t="str"><f aca="false">IF(AND(ISNUMBER(JG71),ISNUMBER(DS71)),JG71-DS71,&quot;&quot;)</f><v></v></c><c r="LD71" s="38" t="str"><f aca="false">IF(AND(ISNUMBER(JH71),ISNUMBER(DT71)),JH71-DT71,&quot;&quot;)</f><v></v></c><c r="LE71" s="38" t="str"><f aca="false">IF(AND(ISNUMBER(JI71),ISNUMBER(DU71)),JI71-DU71,&quot;&quot;)</f><v></v></c><c r="LF71" s="38" t="str"><f aca="false">IF(AND(ISNUMBER(JJ71),ISNUMBER(DV71)),JJ71-DV71,&quot;&quot;)</f><v></v></c><c r="LG71" s="38" t="str"><f aca="false">IF(AND(ISNUMBER(JK71),ISNUMBER(DW71)),JK71-DW71,&quot;&quot;)</f><v></v></c><c r="LH71" s="38" t="str"><f aca="false">IF(AND(ISNUMBER(JL71),ISNUMBER(DX71)),JL71-DX71,&quot;&quot;)</f><v></v></c><c r="LI71" s="38" t="str"><f aca="false">IF(AND(ISNUMBER(JM71),ISNUMBER(DY71)),JM71-DY71,&quot;&quot;)</f><v></v></c><c r="LJ71" s="38" t="str"><f aca="false">IF(AND(ISNUMBER(JN71),ISNUMBER(DZ71)),JN71-DZ71,&quot;&quot;)</f><v></v></c><c r="LK71" s="38" t="str"><f aca="false">IF(AND(ISNUMBER(JO71),ISNUMBER(EA71)),JO71-EA71,&quot;&quot;)</f><v></v></c><c r="LL71" s="38" t="str"><f aca="false">IF(AND(ISNUMBER(JP71),ISNUMBER(EB71)),JP71-EB71,&quot;&quot;)</f><v></v></c><c r="LM71" s="38" t="str"><f aca="false">IF(AND(ISNUMBER(JQ71),ISNUMBER(EC71)),JQ71-EC71,&quot;&quot;)</f><v></v></c><c r="LN71" s="38" t="str"><f aca="false">IF(AND(ISNUMBER(JR71),ISNUMBER(ED71)),JR71-ED71,&quot;&quot;)</f><v></v></c><c r="LO71" s="38" t="str"><f aca="false">IF(AND(ISNUMBER(JS71),ISNUMBER(EE71)),JS71-EE71,&quot;&quot;)</f><v></v></c><c r="LP71" s="38" t="str"><f aca="false">IF(AND(ISNUMBER(JT71),ISNUMBER(EF71)),JT71-EF71,&quot;&quot;)</f><v></v></c><c r="LQ71" s="38" t="str"><f aca="false">IF(AND(ISNUMBER(JU71),ISNUMBER(EG71)),JU71-EG71,&quot;&quot;)</f><v></v></c><c r="LR71" s="38" t="str"><f aca="false">IF(AND(ISNUMBER(JV71),ISNUMBER(EH71)),JV71-EH71,&quot;&quot;)</f><v></v></c><c r="LS71" s="38" t="str"><f aca="false">IF(AND(ISNUMBER(JW71),ISNUMBER(EI71)),JW71-EI71,&quot;&quot;)</f><v></v></c><c r="LT71" s="38" t="str"><f aca="false">IF(AND(ISNUMBER(JX71),ISNUMBER(EJ71)),JX71-EJ71,&quot;&quot;)</f><v></v></c><c r="LU71" s="38" t="str"><f aca="false">IF(AND(ISNUMBER(JY71),ISNUMBER(EK71)),JY71-EK71,&quot;&quot;)</f><v></v></c><c r="LV71" s="38" t="str"><f aca="false">IF(AND(ISNUMBER(JZ71),ISNUMBER(EL71)),JZ71-EL71,&quot;&quot;)</f><v></v></c><c r="LW71" s="38" t="str"><f aca="false">IF(AND(ISNUMBER(KA71),ISNUMBER(EM71)),KA71-EM71,&quot;&quot;)</f><v></v></c><c r="LX71" s="38" t="str"><f aca="false">IF(AND(ISNUMBER(KB71),ISNUMBER(EN71)),KB71-EN71,&quot;&quot;)</f><v></v></c><c r="LY71" s="38" t="str"><f aca="false">IF(AND(ISNUMBER(KC71),ISNUMBER(EO71)),KC71-EO71,&quot;&quot;)</f><v></v></c><c r="LZ71" s="38" t="str"><f aca="false">IF(AND(ISNUMBER(KD71),ISNUMBER(EP71)),KD71-EP71,&quot;&quot;)</f><v></v></c><c r="MA71" s="38" t="str"><f aca="false">IF(AND(ISNUMBER(HT71),ISNUMBER(FX71)),HT71-FX71,&quot;&quot;)</f><v></v></c><c r="MB71" s="38" t="str"><f aca="false">IF(AND(ISNUMBER(HU71),ISNUMBER(FY71)),HU71-FY71,&quot;&quot;)</f><v></v></c><c r="MC71" s="38" t="str"><f aca="false">IF(AND(ISNUMBER(HY71),ISNUMBER(GC71)),HY71-GC71,&quot;&quot;)</f><v></v></c><c r="MD71" s="38" t="n"><f aca="false">HZ71-GD71</f><v>0</v></c></row><row collapsed="false" customFormat="false" customHeight="true" hidden="false" ht="26.25" outlineLevel="0" r="72"><c r="A72" s="35" t="n"><v>41199</v></c><c r="B72" s="36" t="s"><v>405</v></c><c r="C72" s="36" t="s"><v>466</v></c><c r="D72" s="37" t="s"><v>331</v></c><c r="E72" s="38" t="n"><v>63</v></c><c r="F72" s="39" t="n"><v>18043</v></c><c r="G72" s="38" t="s"><v>340</v></c><c r="H72" s="38" t="s"><v>333</v></c><c r="I72" s="38" t="n"><v>1827255</v></c><c r="J72" s="38" t="s"><v>364</v></c><c r="K72" s="86"/><c r="L72" s="87"/><c r="M72" s="87"/><c r="N72" s="87"/><c r="O72" s="87"/><c r="P72" s="42" t="n"><v>-0.5</v></c><c r="Q72" s="38" t="n"><v>-0.87</v></c><c r="R72" s="38" t="s"><v>334</v></c><c r="S72" s="44" t="n"><v>41151</v></c><c r="T72" s="45" t="n"><v>0.5</v></c><c r="U72" s="45" t="n"><v>1.5</v></c><c r="V72" s="38" t="n"><v>90</v></c><c r="W72" s="38" t="n"><v>40</v></c><c r="X72" s="38" t="n"><v>12</v></c><c r="Y72" s="38" t="n"><v>661</v></c><c r="Z72" s="38" t="n"><v>23.08</v></c><c r="AA72" s="38" t="n"><v>12.1</v></c><c r="AB72" s="38" t="n"><v>5.05</v></c><c r="AC72" s="38" t="n"><v>2.97</v></c><c r="AD72" s="38" t="n"><v>41.46</v></c><c r="AE72" s="38" t="n"><v>8</v></c><c r="AF72" s="38" t="n"><v>42.94</v></c><c r="AG72" s="38" t="n"><v>98</v></c><c r="AH72" s="38" t="n"><v>0</v></c><c r="AI72" s="38" t="n"><f aca="false">IF(AND(ISNUMBER(SK),SK&gt;0),1,0)</f><v>0</v></c><c r="AK72" s="39" t="n"><v>41318</v></c><c r="AL72" s="62" t="n"><v>40</v></c><c r="AM72" s="45" t="n"><v>-0.25</v></c><c r="AN72" s="45" t="n"><v>1.5</v></c><c r="AO72" s="38" t="n"><v>165</v></c><c r="AP72" s="38" t="n"><v>30</v></c><c r="AQ72" s="38" t="n"><v>10</v></c><c r="AR72" s="38" t="n"><v>464</v></c><c r="AS72" s="38" t="n"><v>2000</v></c><c r="AZ72" s="38" t="n"><f aca="false">IF(ISNUMBER(AM72),AM72+0.5*AN72,&quot;&quot;)</f><v>0.5</v></c><c r="BA72" s="38" t="n"><f aca="false">IF(ISNUMBER(AZ72),IF(ISNUMBER(Q72),AZ72-Q72,&quot;MISSING&quot;),&quot;&quot;)</f><v>1.37</v></c><c r="BB72" s="38" t="n"><f aca="false">IF(AND(ISNUMBER(AR72),ISNUMBER(Y72)),AR72-Y72,IF(ISNUMBER(AR72),&quot;MISSING&quot;,&quot;&quot;))</f><v>-197</v></c><c r="BC72" s="39" t="n"><v>41562</v></c><c r="BE72" s="45" t="n"><v>-1</v></c><c r="BF72" s="45" t="n"><v>1</v></c><c r="BG72" s="38" t="n"><v>90</v></c><c r="BH72" s="38" t="n"><v>20</v></c><c r="BI72" s="38" t="n"><v>10</v></c><c r="BJ72" s="38" t="n"><v>484</v></c><c r="BK72" s="38" t="n"><v>1761</v></c><c r="BL72" s="38" t="s"><v>350</v></c><c r="BM72" s="38" t="s"><v>350</v></c><c r="BN72" s="38" t="n"><v>40.37</v></c><c r="BO72" s="38" t="n"><v>165</v></c><c r="BP72" s="38" t="n"><v>43.77</v></c><c r="BQ72" s="38" t="n"><v>75</v></c><c r="BR72" s="38" t="n"><f aca="false">IF(ISNUMBER(BE72),BE72+0.5*BF72,&quot;&quot;)</f><v>-0.5</v></c><c r="BS72" s="38" t="n"><f aca="false">IF(ISNUMBER(BR72),IF(ISNUMBER($Q72),BR72-$Q72,&quot;MISSING&quot;),&quot;&quot;)</f><v>0.37</v></c><c r="BT72" s="38" t="n"><f aca="false">IF(AND(ISNUMBER(BJ72),ISNUMBER($Y72)),BJ72-$Y72,IF(ISNUMBER(BJ72),&quot;MISSING&quot;,&quot;&quot;))</f><v>-177</v></c><c r="BU72" s="38" t="n"><f aca="false">IF(AND(ISBLANK($AM72),ISBLANK($BE72)),0,1)</f><v>1</v></c><c r="BV72" s="38" t="n"><f aca="false">IF(AND(ISNUMBER($AM72),ISNUMBER($BE72)),1,0)</f><v>1</v></c><c r="BW72" s="38" t="n"><f aca="false">IF(BV72,SE_PREOP,&quot;&quot;)</f><v>1.25</v></c><c r="BX72" s="38" t="n"><f aca="false">IF(FU_6_AND_12,SE_6,&quot;&quot;)</f><v>0.5</v></c><c r="BY72" s="38" t="n"><f aca="false">IF(FU_6_AND_12,SE_12,&quot;&quot;)</f><v>-0.5</v></c><c r="BZ72" s="49" t="n"><f aca="false">IF(AND(ISNUMBER(BC72),ISNUMBER(BE72)),BC72-A72,IF(ISNUMBER(AK72),AK72-A72,0))</f><v>363</v></c><c r="CA72" s="50" t="n"><f aca="false">IF(BZ72&gt;0,BZ72/30,&quot;&quot;)</f><v>12.1</v></c><c r="CB72" s="38" t="n"><f aca="false">IF(AND(ISNUMBER(AZ72),ISNUMBER(BR72)),(BR72-AZ72),&quot;&quot;)</f><v>-1</v></c><c r="CC72" s="38" t="str"><f aca="false">IF(AND(ISNUMBER(AX72), ISNUMBER(AD72)), AVERAGE(AX72,AV72)-AVERAGE(AD72,AF72),&quot;&quot;)</f><v></v></c><c r="CD72" s="38" t="n"><f aca="false">IF(AND(ISNUMBER(BN72), ISNUMBER(AD72)), AVERAGE(BN72,BP72)-AVERAGE(AD72,AF72),&quot;&quot;)</f><v>-0.130000000000003</v></c><c r="CE72" s="38" t="n"><f aca="false">IF(ISNUMBER(CD72),CD72,IF(ISNUMBER(CC72),CC72,&quot;&quot;))</f><v>-0.130000000000003</v></c><c r="CF72" s="38" t="n"><f aca="false">IF(AND(ISNUMBER(SPH_PREOP),ISNUMBER(SE_LAST_)),SPH_PREOP+CYL_PREOP/2,&quot;&quot;)</f><v>1.25</v></c><c r="CG72" s="38" t="n"><f aca="false">IF(ISNUMBER(SE_12),SE_12,IF(ISNUMBER(SE_6),SE_6,&quot;&quot;))</f><v>-0.5</v></c><c r="CH72" s="51" t="n"><f aca="false">IF(AND(ISNUMBER(SE_LAST_),ISNUMBER(REF_TARGET)),SE_LAST_-REF_TARGET,&quot;&quot;)</f><v>0.37</v></c><c r="CI72" s="52" t="n"><f aca="false">IF(ISNUMBER(Y72),IF(ISNUMBER(BJ72),BJ72-Y72,IF(ISNUMBER(AR72),AR72-Y72,&quot;&quot;)),&quot;&quot;)</f><v>-177</v></c><c r="CJ72" s="38" t="str"><f aca="false">IF(ISNUMBER(Z72),IF(ISNUMBER(AT72),AT72-Z72,IF(ISNUMBER(BL72),BL72-Z72,&quot;&quot;)),&quot;&quot;)</f><v></v></c><c r="CK72" s="53" t="n"><f aca="false">IF(ISNUMBER(LAST_SE_ERROR),REF_TARGET,&quot;&quot;)</f><v>-0.87</v></c><c r="CL72" s="53" t="n"><f aca="false">IF(AND(OR(ISNUMBER(BH72),ISNUMBER(AP72)),ISNUMBER(W72)),-LOG(20/W72)--LOG(20/IF(ISNUMBER(BH72),BH72,AP72)),&quot;&quot;)</f><v>0.301029995663981</v></c><c r="CM72" s="54" t="n"><f aca="false">IF(ISNUMBER(BF72),BF72,IF(ISNUMBER(AN72),AN72,&quot;&quot;))</f><v>1</v></c><c r="CN72" s="54" t="n"><f aca="false">IF(AND(ISNUMBER(CM72),ISNUMBER(U72)),CM72-U72,&quot;&quot;)</f><v>-0.5</v></c><c r="CO72" s="55" t="n"><f aca="false">IF(ISNUMBER(BCVA_12),BCVA_12,IF(ISNUMBER(BCVA_6),BCVA_6,&quot;&quot;))</f><v>20</v></c><c r="CP72" s="55" t="n"><f aca="false">IF(ISNUMBER(CO72),PREOP_BCVA,&quot;&quot;)</f><v>40</v></c><c r="CQ72" s="56" t="n"><f aca="false">IF(AND(REF_TARGET&lt;=0,REF_TARGET&gt;-1),IF(ISNUMBER(UDVA_12),UDVA_12,IF(ISNUMBER(UDVA_6),UDVA_6,&quot;&quot;)),&quot;&quot;)</f><v>40</v></c><c r="CR72" s="53" t="str"><f aca="false">IF(ISNUMBER(PREOP_PENTACAM_RV),IF(ISNUMBER(SPH_6),IF(ISNUMBER($EQ72),0,1),&quot;&quot;),&quot;&quot;)</f><v></v></c><c r="CS72" s="53" t="str"><f aca="false">IF(ISNUMBER(PREOP_PENTACAM_RV),IF(ISNUMBER(SPH_12),IF(ISNUMBER($GM72),0,1),&quot;&quot;),&quot;&quot;)</f><v></v></c><c r="CT72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72" s="52" t="str"><f aca="false">IF(ISNUMBER(GM72),GM72,IF(ISNUMBER(EQ72),EQ72,&quot;&quot;))</f><v></v></c><c r="IJ72" s="38" t="str"><f aca="false">IF(ISNUMBER(GN72),GN72,IF(ISNUMBER(ER72),ER72,&quot;&quot;))</f><v></v></c><c r="IK72" s="38" t="str"><f aca="false">IF(ISNUMBER(GO72),GO72,IF(ISNUMBER(ES72),ES72,&quot;&quot;))</f><v></v></c><c r="IL72" s="38" t="str"><f aca="false">IF(ISNUMBER(GP72),GP72,IF(ISNUMBER(ET72),ET72,&quot;&quot;))</f><v></v></c><c r="IM72" s="38" t="str"><f aca="false">IF(ISNUMBER(GQ72),GQ72,IF(ISNUMBER(EU72),EU72,&quot;&quot;))</f><v></v></c><c r="IN72" s="38" t="str"><f aca="false">IF(ISNUMBER(GR72),GR72,IF(ISNUMBER(EV72),EV72,&quot;&quot;))</f><v></v></c><c r="IO72" s="38" t="str"><f aca="false">IF(ISNUMBER(GS72),GS72,IF(ISNUMBER(EW72),EW72,&quot;&quot;))</f><v></v></c><c r="IP72" s="38" t="str"><f aca="false">IF(ISNUMBER(GT72),GT72,IF(ISNUMBER(EX72),EX72,&quot;&quot;))</f><v></v></c><c r="IQ72" s="38" t="str"><f aca="false">IF(ISNUMBER(GU72),GU72,IF(ISNUMBER(EY72),EY72,&quot;&quot;))</f><v></v></c><c r="IR72" s="38" t="str"><f aca="false">IF(ISNUMBER(GV72),GV72,IF(ISNUMBER(EZ72),EZ72,&quot;&quot;))</f><v></v></c><c r="IS72" s="38" t="str"><f aca="false">IF(ISNUMBER(GW72),GW72,IF(ISNUMBER(FA72),FA72,&quot;&quot;))</f><v></v></c><c r="IT72" s="38" t="str"><f aca="false">IF(ISNUMBER(GX72),GX72,IF(ISNUMBER(FB72),FB72,&quot;&quot;))</f><v></v></c><c r="IU72" s="38" t="str"><f aca="false">IF(ISNUMBER(GY72),GY72,IF(ISNUMBER(FC72),FC72,&quot;&quot;))</f><v></v></c><c r="IV72" s="38" t="str"><f aca="false">IF(ISNUMBER(GZ72),GZ72,IF(ISNUMBER(FD72),FD72,&quot;&quot;))</f><v></v></c><c r="IW72" s="38" t="str"><f aca="false">IF(ISNUMBER(HA72),HA72,IF(ISNUMBER(FE72),FE72,&quot;&quot;))</f><v></v></c><c r="IX72" s="38" t="str"><f aca="false">IF(ISNUMBER(HB72),HB72,IF(ISNUMBER(FF72),FF72,&quot;&quot;))</f><v></v></c><c r="IY72" s="38" t="str"><f aca="false">IF(ISNUMBER(HC72),HC72,IF(ISNUMBER(FG72),FG72,&quot;&quot;))</f><v></v></c><c r="IZ72" s="38" t="str"><f aca="false">IF(ISNUMBER(HD72),HD72,IF(ISNUMBER(FH72),FH72,&quot;&quot;))</f><v></v></c><c r="JA72" s="38" t="str"><f aca="false">IF(ISNUMBER(HE72),HE72,IF(ISNUMBER(FI72),FI72,&quot;&quot;))</f><v></v></c><c r="JB72" s="38" t="str"><f aca="false">IF(ISNUMBER(HF72),HF72,IF(ISNUMBER(FJ72),FJ72,&quot;&quot;))</f><v></v></c><c r="JC72" s="38" t="str"><f aca="false">IF(ISNUMBER(HG72),HG72,IF(ISNUMBER(FK72),FK72,&quot;&quot;))</f><v></v></c><c r="JD72" s="38" t="str"><f aca="false">IF(ISNUMBER(HH72),HH72,IF(ISNUMBER(FL72),FL72,&quot;&quot;))</f><v></v></c><c r="JE72" s="38" t="str"><f aca="false">IF(ISNUMBER(HI72),HI72,IF(ISNUMBER(FM72),FM72,&quot;&quot;))</f><v></v></c><c r="JF72" s="38" t="str"><f aca="false">IF(ISNUMBER(HJ72),HJ72,IF(ISNUMBER(FN72),FN72,&quot;&quot;))</f><v></v></c><c r="JG72" s="38" t="str"><f aca="false">IF(ISNUMBER(HK72),HK72,IF(ISNUMBER(FO72),FO72,&quot;&quot;))</f><v></v></c><c r="JH72" s="38" t="str"><f aca="false">IF(ISNUMBER(HL72),HL72,IF(ISNUMBER(FP72),FP72,&quot;&quot;))</f><v></v></c><c r="JI72" s="38" t="str"><f aca="false">IF(ISNUMBER(HM72),HM72,IF(ISNUMBER(FQ72),FQ72,&quot;&quot;))</f><v></v></c><c r="JJ72" s="38" t="str"><f aca="false">IF(ISNUMBER(HN72),HN72,IF(ISNUMBER(FR72),FR72,&quot;&quot;))</f><v></v></c><c r="JK72" s="38" t="str"><f aca="false">IF(ISNUMBER(HO72),HO72,IF(ISNUMBER(FS72),FS72,&quot;&quot;))</f><v></v></c><c r="JL72" s="38" t="str"><f aca="false">IF(ISNUMBER(HP72),HP72,IF(ISNUMBER(FT72),FT72,&quot;&quot;))</f><v></v></c><c r="JM72" s="38" t="str"><f aca="false">IF(ISNUMBER(HQ72),HQ72,IF(ISNUMBER(FU72),FU72,&quot;&quot;))</f><v></v></c><c r="JN72" s="51" t="str"><f aca="false">IF(ISNUMBER(HR72),HR72,IF(ISNUMBER(FV72),FV72,&quot;&quot;))</f><v></v></c><c r="JO72" s="59" t="str"><f aca="false">IF(ISNUMBER(HS72),HS72,IF(ISNUMBER(FW72),FW72,&quot;&quot;))</f><v></v></c><c r="JP72" s="59" t="str"><f aca="false">IF(ISNUMBER(HT72),HT72,IF(ISNUMBER(FX72),FX72,&quot;&quot;))</f><v></v></c><c r="JQ72" s="59" t="str"><f aca="false">IF(ISNUMBER(HU72),HU72,IF(ISNUMBER(FY72),FY72,&quot;&quot;))</f><v></v></c><c r="JR72" s="59" t="str"><f aca="false">IF(ISNUMBER(HV72),HV72,IF(ISNUMBER(FZ72),FZ72,&quot;&quot;))</f><v></v></c><c r="JS72" s="59" t="str"><f aca="false">IF(ISNUMBER(HW72),HW72,IF(ISNUMBER(GA72),GA72,&quot;&quot;))</f><v></v></c><c r="JT72" s="59" t="str"><f aca="false">IF(ISNUMBER(HX72),HX72,IF(ISNUMBER(GB72),GB72,&quot;&quot;))</f><v></v></c><c r="JU72" s="59" t="str"><f aca="false">IF(ISNUMBER(HY72),HY72,IF(ISNUMBER(GC72),GC72,&quot;&quot;))</f><v></v></c><c r="JV72" s="59" t="str"><f aca="false">IF(ISNUMBER(HZ72),HZ72,IF(ISNUMBER(GD72),GD72,&quot;&quot;))</f><v></v></c><c r="JW72" s="59" t="str"><f aca="false">IF(ISNUMBER(IA72),IA72,IF(ISNUMBER(GE72),GE72,&quot;&quot;))</f><v></v></c><c r="JX72" s="59" t="str"><f aca="false">IF(ISNUMBER(IB72),IB72,IF(ISNUMBER(GF72),GF72,&quot;&quot;))</f><v></v></c><c r="JY72" s="59" t="str"><f aca="false">IF(ISNUMBER(IC72),IC72,IF(ISNUMBER(GG72),GG72,&quot;&quot;))</f><v></v></c><c r="JZ72" s="59" t="str"><f aca="false">IF(ISNUMBER(ID72),ID72,IF(ISNUMBER(GH72),GH72,&quot;&quot;))</f><v></v></c><c r="KA72" s="59" t="str"><f aca="false">IF(ISNUMBER(IE72),IE72,IF(ISNUMBER(GI72),GI72,&quot;&quot;))</f><v></v></c><c r="KB72" s="59" t="str"><f aca="false">IF(ISNUMBER(IF72),IF72,IF(ISNUMBER(GJ72),GJ72,&quot;&quot;))</f><v></v></c><c r="KC72" s="59" t="str"><f aca="false">IF(ISNUMBER(IG72),IG72,IF(ISNUMBER(GK72),GK72,&quot;&quot;))</f><v></v></c><c r="KD72" s="61" t="str"><f aca="false">IF(ISNUMBER(IH72),IH72,IF(ISNUMBER(GL72),GL72,&quot;&quot;))</f><v></v></c><c r="KE72" s="52" t="str"><f aca="false">IF(AND(ISNUMBER(II72),ISNUMBER(CU72)),II72-CU72,&quot;&quot;)</f><v></v></c><c r="KF72" s="38" t="str"><f aca="false">IF(AND(ISNUMBER(IJ72),ISNUMBER(CV72)),IJ72-CV72,&quot;&quot;)</f><v></v></c><c r="KG72" s="38" t="str"><f aca="false">IF(AND(ISNUMBER(IK72),ISNUMBER(CW72)),IK72-CW72,&quot;&quot;)</f><v></v></c><c r="KH72" s="38" t="str"><f aca="false">IF(AND(ISNUMBER(IL72),ISNUMBER(CX72)),IL72-CX72,&quot;&quot;)</f><v></v></c><c r="KI72" s="38" t="str"><f aca="false">IF(AND(ISNUMBER(IM72),ISNUMBER(CY72)),IM72-CY72,&quot;&quot;)</f><v></v></c><c r="KJ72" s="38" t="str"><f aca="false">IF(AND(ISNUMBER(IN72),ISNUMBER(CZ72)),IN72-CZ72,&quot;&quot;)</f><v></v></c><c r="KK72" s="38" t="str"><f aca="false">IF(AND(ISNUMBER(IO72),ISNUMBER(DA72)),IO72-DA72,&quot;&quot;)</f><v></v></c><c r="KL72" s="38" t="str"><f aca="false">IF(AND(ISNUMBER(IP72),ISNUMBER(DB72)),IP72-DB72,&quot;&quot;)</f><v></v></c><c r="KM72" s="38" t="str"><f aca="false">IF(AND(ISNUMBER(IQ72),ISNUMBER(DC72)),IQ72-DC72,&quot;&quot;)</f><v></v></c><c r="KN72" s="38" t="str"><f aca="false">IF(AND(ISNUMBER(IR72),ISNUMBER(DD72)),IR72-DD72,&quot;&quot;)</f><v></v></c><c r="KO72" s="38" t="str"><f aca="false">IF(AND(ISNUMBER(IS72),ISNUMBER(DE72)),IS72-DE72,&quot;&quot;)</f><v></v></c><c r="KP72" s="38" t="str"><f aca="false">IF(AND(ISNUMBER(IT72),ISNUMBER(DF72)),IT72-DF72,&quot;&quot;)</f><v></v></c><c r="KQ72" s="38" t="str"><f aca="false">IF(AND(ISNUMBER(IU72),ISNUMBER(DG72)),IU72-DG72,&quot;&quot;)</f><v></v></c><c r="KR72" s="38" t="str"><f aca="false">IF(AND(ISNUMBER(IV72),ISNUMBER(DH72)),IV72-DH72,&quot;&quot;)</f><v></v></c><c r="KS72" s="38" t="str"><f aca="false">IF(AND(ISNUMBER(IW72),ISNUMBER(DI72)),IW72-DI72,&quot;&quot;)</f><v></v></c><c r="KT72" s="38" t="str"><f aca="false">IF(AND(ISNUMBER(IX72),ISNUMBER(DJ72)),IX72-DJ72,&quot;&quot;)</f><v></v></c><c r="KU72" s="38" t="str"><f aca="false">IF(AND(ISNUMBER(IY72),ISNUMBER(DK72)),IY72-DK72,&quot;&quot;)</f><v></v></c><c r="KV72" s="38" t="str"><f aca="false">IF(AND(ISNUMBER(IZ72),ISNUMBER(DL72)),IZ72-DL72,&quot;&quot;)</f><v></v></c><c r="KW72" s="38" t="str"><f aca="false">IF(AND(ISNUMBER(JA72),ISNUMBER(DM72)),JA72-DM72,&quot;&quot;)</f><v></v></c><c r="KX72" s="38" t="str"><f aca="false">IF(AND(ISNUMBER(JB72),ISNUMBER(DN72)),JB72-DN72,&quot;&quot;)</f><v></v></c><c r="KY72" s="38" t="str"><f aca="false">IF(AND(ISNUMBER(JC72),ISNUMBER(DO72)),JC72-DO72,&quot;&quot;)</f><v></v></c><c r="KZ72" s="38" t="str"><f aca="false">IF(AND(ISNUMBER(JD72),ISNUMBER(DP72)),JD72-DP72,&quot;&quot;)</f><v></v></c><c r="LA72" s="38" t="str"><f aca="false">IF(AND(ISNUMBER(JE72),ISNUMBER(DQ72)),JE72-DQ72,&quot;&quot;)</f><v></v></c><c r="LB72" s="38" t="str"><f aca="false">IF(AND(ISNUMBER(JF72),ISNUMBER(DR72)),JF72-DR72,&quot;&quot;)</f><v></v></c><c r="LC72" s="38" t="str"><f aca="false">IF(AND(ISNUMBER(JG72),ISNUMBER(DS72)),JG72-DS72,&quot;&quot;)</f><v></v></c><c r="LD72" s="38" t="str"><f aca="false">IF(AND(ISNUMBER(JH72),ISNUMBER(DT72)),JH72-DT72,&quot;&quot;)</f><v></v></c><c r="LE72" s="38" t="str"><f aca="false">IF(AND(ISNUMBER(JI72),ISNUMBER(DU72)),JI72-DU72,&quot;&quot;)</f><v></v></c><c r="LF72" s="38" t="str"><f aca="false">IF(AND(ISNUMBER(JJ72),ISNUMBER(DV72)),JJ72-DV72,&quot;&quot;)</f><v></v></c><c r="LG72" s="38" t="str"><f aca="false">IF(AND(ISNUMBER(JK72),ISNUMBER(DW72)),JK72-DW72,&quot;&quot;)</f><v></v></c><c r="LH72" s="38" t="str"><f aca="false">IF(AND(ISNUMBER(JL72),ISNUMBER(DX72)),JL72-DX72,&quot;&quot;)</f><v></v></c><c r="LI72" s="38" t="str"><f aca="false">IF(AND(ISNUMBER(JM72),ISNUMBER(DY72)),JM72-DY72,&quot;&quot;)</f><v></v></c><c r="LJ72" s="38" t="str"><f aca="false">IF(AND(ISNUMBER(JN72),ISNUMBER(DZ72)),JN72-DZ72,&quot;&quot;)</f><v></v></c><c r="LK72" s="38" t="str"><f aca="false">IF(AND(ISNUMBER(JO72),ISNUMBER(EA72)),JO72-EA72,&quot;&quot;)</f><v></v></c><c r="LL72" s="38" t="str"><f aca="false">IF(AND(ISNUMBER(JP72),ISNUMBER(EB72)),JP72-EB72,&quot;&quot;)</f><v></v></c><c r="LM72" s="38" t="str"><f aca="false">IF(AND(ISNUMBER(JQ72),ISNUMBER(EC72)),JQ72-EC72,&quot;&quot;)</f><v></v></c><c r="LN72" s="38" t="str"><f aca="false">IF(AND(ISNUMBER(JR72),ISNUMBER(ED72)),JR72-ED72,&quot;&quot;)</f><v></v></c><c r="LO72" s="38" t="str"><f aca="false">IF(AND(ISNUMBER(JS72),ISNUMBER(EE72)),JS72-EE72,&quot;&quot;)</f><v></v></c><c r="LP72" s="38" t="str"><f aca="false">IF(AND(ISNUMBER(JT72),ISNUMBER(EF72)),JT72-EF72,&quot;&quot;)</f><v></v></c><c r="LQ72" s="38" t="str"><f aca="false">IF(AND(ISNUMBER(JU72),ISNUMBER(EG72)),JU72-EG72,&quot;&quot;)</f><v></v></c><c r="LR72" s="38" t="str"><f aca="false">IF(AND(ISNUMBER(JV72),ISNUMBER(EH72)),JV72-EH72,&quot;&quot;)</f><v></v></c><c r="LS72" s="38" t="str"><f aca="false">IF(AND(ISNUMBER(JW72),ISNUMBER(EI72)),JW72-EI72,&quot;&quot;)</f><v></v></c><c r="LT72" s="38" t="str"><f aca="false">IF(AND(ISNUMBER(JX72),ISNUMBER(EJ72)),JX72-EJ72,&quot;&quot;)</f><v></v></c><c r="LU72" s="38" t="str"><f aca="false">IF(AND(ISNUMBER(JY72),ISNUMBER(EK72)),JY72-EK72,&quot;&quot;)</f><v></v></c><c r="LV72" s="38" t="str"><f aca="false">IF(AND(ISNUMBER(JZ72),ISNUMBER(EL72)),JZ72-EL72,&quot;&quot;)</f><v></v></c><c r="LW72" s="38" t="str"><f aca="false">IF(AND(ISNUMBER(KA72),ISNUMBER(EM72)),KA72-EM72,&quot;&quot;)</f><v></v></c><c r="LX72" s="38" t="str"><f aca="false">IF(AND(ISNUMBER(KB72),ISNUMBER(EN72)),KB72-EN72,&quot;&quot;)</f><v></v></c><c r="LY72" s="38" t="str"><f aca="false">IF(AND(ISNUMBER(KC72),ISNUMBER(EO72)),KC72-EO72,&quot;&quot;)</f><v></v></c><c r="LZ72" s="38" t="str"><f aca="false">IF(AND(ISNUMBER(KD72),ISNUMBER(EP72)),KD72-EP72,&quot;&quot;)</f><v></v></c><c r="MA72" s="38" t="str"><f aca="false">IF(AND(ISNUMBER(HT72),ISNUMBER(FX72)),HT72-FX72,&quot;&quot;)</f><v></v></c><c r="MB72" s="38" t="str"><f aca="false">IF(AND(ISNUMBER(HU72),ISNUMBER(FY72)),HU72-FY72,&quot;&quot;)</f><v></v></c><c r="MC72" s="38" t="str"><f aca="false">IF(AND(ISNUMBER(HY72),ISNUMBER(GC72)),HY72-GC72,&quot;&quot;)</f><v></v></c><c r="MD72" s="38" t="n"><f aca="false">HZ72-GD72</f><v>0</v></c></row><row collapsed="false" customFormat="false" customHeight="true" hidden="false" ht="26.25" outlineLevel="0" r="73"><c r="A73" s="35" t="n"><v>41206</v></c><c r="B73" s="36" t="s"><v>467</v></c><c r="C73" s="36" t="s"><v>468</v></c><c r="D73" s="37" t="s"><v>339</v></c><c r="E73" s="38" t="n"><v>53</v></c><c r="F73" s="39" t="n"><v>21519</v></c><c r="G73" s="38" t="s"><v>469</v></c><c r="H73" s="38" t="s"><v>333</v></c><c r="I73" s="38" t="n"><v>1824933</v></c><c r="J73" s="38" t="s"><v>364</v></c><c r="P73" s="38" t="n"><v>-0.5</v></c><c r="Q73" s="38" t="n"><v>-0.52</v></c><c r="R73" s="38" t="s"><v>334</v></c><c r="S73" s="44" t="n"><v>41186</v></c><c r="T73" s="45" t="n"><v>-3.5</v></c><c r="U73" s="45" t="n"><v>3</v></c><c r="V73" s="38" t="n"><v>137</v></c><c r="W73" s="38" t="n"><v>30</v></c><c r="X73" s="38" t="n"><v>11</v></c><c r="Y73" s="38" t="n"><v>615</v></c><c r="Z73" s="38" t="n"><v>24.04</v></c><c r="AA73" s="38" t="n"><v>11.8</v></c><c r="AB73" s="38" t="n"><v>4.21</v></c><c r="AC73" s="38" t="n"><v>3.71</v></c><c r="AD73" s="38" t="n"><v>44.7</v></c><c r="AE73" s="38" t="n"><v>22</v></c><c r="AF73" s="38" t="n"><v>46.62</v></c><c r="AG73" s="38" t="n"><v>112</v></c><c r="AH73" s="38" t="n"><v>1</v></c><c r="AI73" s="38" t="n"><f aca="false">IF(AND(ISNUMBER(SK),SK&gt;0),1,0)</f><v>1</v></c><c r="AK73" s="46" t="n"><v>41360</v></c><c r="AL73" s="47" t="n"><v>30</v></c><c r="AM73" s="45" t="n"><v>-0.5</v></c><c r="AN73" s="45" t="n"><v>1.25</v></c><c r="AO73" s="38" t="n"><v>180</v></c><c r="AP73" s="38" t="n"><v>25</v></c><c r="AQ73" s="38" t="n"><v>17</v></c><c r="AR73" s="38" t="n"><v>487</v></c><c r="AS73" s="38" t="n"><v>2347</v></c><c r="AZ73" s="38" t="n"><f aca="false">IF(ISNUMBER(AM73),AM73+0.5*AN73,&quot;&quot;)</f><v>0.125</v></c><c r="BA73" s="38" t="n"><f aca="false">IF(ISNUMBER(AZ73),IF(ISNUMBER(Q73),AZ73-Q73,&quot;MISSING&quot;),&quot;&quot;)</f><v>0.645</v></c><c r="BB73" s="38" t="n"><f aca="false">IF(AND(ISNUMBER(AR73),ISNUMBER(Y73)),AR73-Y73,IF(ISNUMBER(AR73),&quot;MISSING&quot;,&quot;&quot;))</f><v>-128</v></c><c r="BC73" s="39" t="n"><v>41549</v></c><c r="BD73" s="62" t="n"><v>25</v></c><c r="BE73" s="45" t="n"><v>-0.5</v></c><c r="BF73" s="45" t="n"><v>0.75</v></c><c r="BG73" s="38" t="n"><v>155</v></c><c r="BH73" s="38" t="n"><v>20</v></c><c r="BI73" s="38" t="n"><v>20</v></c><c r="BJ73" s="38" t="n"><v>486</v></c><c r="BK73" s="38" t="n"><v>2179</v></c><c r="BL73" s="38" t="n"><v>23.98</v></c><c r="BM73" s="38" t="n"><v>2.72</v></c><c r="BN73" s="38" t="n"><v>44.58</v></c><c r="BO73" s="38" t="n"><v>1</v></c><c r="BP73" s="38" t="n"><v>45.36</v></c><c r="BQ73" s="38" t="n"><v>91</v></c><c r="BR73" s="38" t="n"><f aca="false">IF(ISNUMBER(BE73),BE73+0.5*BF73,&quot;&quot;)</f><v>-0.125</v></c><c r="BS73" s="38" t="n"><f aca="false">IF(ISNUMBER(BR73),IF(ISNUMBER($Q73),BR73-$Q73,&quot;MISSING&quot;),&quot;&quot;)</f><v>0.395</v></c><c r="BT73" s="38" t="n"><f aca="false">IF(AND(ISNUMBER(BJ73),ISNUMBER($Y73)),BJ73-$Y73,IF(ISNUMBER(BJ73),&quot;MISSING&quot;,&quot;&quot;))</f><v>-129</v></c><c r="BU73" s="38" t="n"><f aca="false">IF(AND(ISBLANK($AM73),ISBLANK($BE73)),0,1)</f><v>1</v></c><c r="BV73" s="38" t="n"><f aca="false">IF(AND(ISNUMBER($AM73),ISNUMBER($BE73)),1,0)</f><v>1</v></c><c r="BW73" s="38" t="n"><f aca="false">IF(BV73,SE_PREOP,&quot;&quot;)</f><v>-2</v></c><c r="BX73" s="38" t="n"><f aca="false">IF(FU_6_AND_12,SE_6,&quot;&quot;)</f><v>0.125</v></c><c r="BY73" s="38" t="n"><f aca="false">IF(FU_6_AND_12,SE_12,&quot;&quot;)</f><v>-0.125</v></c><c r="BZ73" s="49" t="n"><f aca="false">IF(AND(ISNUMBER(BC73),ISNUMBER(BE73)),BC73-A73,IF(ISNUMBER(AK73),AK73-A73,0))</f><v>343</v></c><c r="CA73" s="50" t="n"><f aca="false">IF(BZ73&gt;0,BZ73/30,&quot;&quot;)</f><v>11.4333333333333</v></c><c r="CB73" s="38" t="n"><f aca="false">IF(AND(ISNUMBER(AZ73),ISNUMBER(BR73)),(BR73-AZ73),&quot;&quot;)</f><v>-0.25</v></c><c r="CC73" s="38" t="str"><f aca="false">IF(AND(ISNUMBER(AX73), ISNUMBER(AD73)), AVERAGE(AX73,AV73)-AVERAGE(AD73,AF73),&quot;&quot;)</f><v></v></c><c r="CD73" s="38" t="n"><f aca="false">IF(AND(ISNUMBER(BN73), ISNUMBER(AD73)), AVERAGE(BN73,BP73)-AVERAGE(AD73,AF73),&quot;&quot;)</f><v>-0.689999999999998</v></c><c r="CE73" s="38" t="n"><f aca="false">IF(ISNUMBER(CD73),CD73,IF(ISNUMBER(CC73),CC73,&quot;&quot;))</f><v>-0.689999999999998</v></c><c r="CF73" s="38" t="n"><f aca="false">IF(AND(ISNUMBER(SPH_PREOP),ISNUMBER(SE_LAST_)),SPH_PREOP+CYL_PREOP/2,&quot;&quot;)</f><v>-2</v></c><c r="CG73" s="38" t="n"><f aca="false">IF(ISNUMBER(SE_12),SE_12,IF(ISNUMBER(SE_6),SE_6,&quot;&quot;))</f><v>-0.125</v></c><c r="CH73" s="51" t="n"><f aca="false">IF(AND(ISNUMBER(SE_LAST_),ISNUMBER(REF_TARGET)),SE_LAST_-REF_TARGET,&quot;&quot;)</f><v>0.395</v></c><c r="CI73" s="52" t="n"><f aca="false">IF(ISNUMBER(Y73),IF(ISNUMBER(BJ73),BJ73-Y73,IF(ISNUMBER(AR73),AR73-Y73,&quot;&quot;)),&quot;&quot;)</f><v>-129</v></c><c r="CJ73" s="38" t="n"><f aca="false">IF(ISNUMBER(Z73),IF(ISNUMBER(AT73),AT73-Z73,IF(ISNUMBER(BL73),BL73-Z73,&quot;&quot;)),&quot;&quot;)</f><v>-0.0599999999999987</v></c><c r="CK73" s="53" t="n"><f aca="false">IF(ISNUMBER(LAST_SE_ERROR),REF_TARGET,&quot;&quot;)</f><v>-0.52</v></c><c r="CL73" s="53" t="n"><f aca="false">IF(AND(OR(ISNUMBER(BH73),ISNUMBER(AP73)),ISNUMBER(W73)),-LOG(20/W73)--LOG(20/IF(ISNUMBER(BH73),BH73,AP73)),&quot;&quot;)</f><v>0.176091259055681</v></c><c r="CM73" s="54" t="n"><f aca="false">IF(ISNUMBER(BF73),BF73,IF(ISNUMBER(AN73),AN73,&quot;&quot;))</f><v>0.75</v></c><c r="CN73" s="54" t="n"><f aca="false">IF(AND(ISNUMBER(CM73),ISNUMBER(U73)),CM73-U73,&quot;&quot;)</f><v>-2.25</v></c><c r="CO73" s="55" t="n"><f aca="false">IF(ISNUMBER(BCVA_12),BCVA_12,IF(ISNUMBER(BCVA_6),BCVA_6,&quot;&quot;))</f><v>20</v></c><c r="CP73" s="55" t="n"><f aca="false">IF(ISNUMBER(CO73),PREOP_BCVA,&quot;&quot;)</f><v>30</v></c><c r="CQ73" s="56" t="n"><f aca="false">IF(AND(REF_TARGET&lt;=0,REF_TARGET&gt;-1),IF(ISNUMBER(UDVA_12),UDVA_12,IF(ISNUMBER(UDVA_6),UDVA_6,&quot;&quot;)),&quot;&quot;)</f><v>25</v></c><c r="CR73" s="53" t="str"><f aca="false">IF(ISNUMBER(PREOP_PENTACAM_RV),IF(ISNUMBER(SPH_6),IF(ISNUMBER($EQ73),0,1),&quot;&quot;),&quot;&quot;)</f><v></v></c><c r="CS73" s="53" t="str"><f aca="false">IF(ISNUMBER(PREOP_PENTACAM_RV),IF(ISNUMBER(SPH_12),IF(ISNUMBER($GM73),0,1),&quot;&quot;),&quot;&quot;)</f><v></v></c><c r="CT73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73" s="101" t="n"><v>7.64</v></c><c r="ER73" s="38" t="n"><v>7.49</v></c><c r="ES73" s="38" t="n"><v>163.4</v></c><c r="ET73" s="38" t="n"><v>-0.9</v></c><c r="EU73" s="38" t="n"><v>0.64</v></c><c r="EV73" s="38" t="n"><v>0.67</v></c><c r="EW73" s="38" t="n"><v>5.13</v></c><c r="EX73" s="38" t="n"><v>5.62</v></c><c r="EY73" s="38" t="n"><v>491</v></c><c r="EZ73" s="38" t="n"><v>484</v></c><c r="FA73" s="38" t="n"><v>673</v></c><c r="FB73" s="38" t="n"><v>557</v></c><c r="FC73" s="38" t="n"><v>616</v></c><c r="FD73" s="38" t="n"><v>545</v></c><c r="FE73" s="38" t="n"><v>474</v></c><c r="FF73" s="38" t="n"><v>-1.16</v></c><c r="FG73" s="38" t="n"><v>-0.91</v></c><c r="FH73" s="38" t="n"><v>7.58</v></c><c r="FI73" s="38" t="n"><v>7.55</v></c><c r="FJ73" s="38" t="n"><v>7.66</v></c><c r="FK73" s="38" t="n"><v>7.92</v></c><c r="FL73" s="38" t="n"><v>8.12</v></c><c r="FM73" s="38" t="n"><v>8.35</v></c><c r="FN73" s="38" t="n"><v>0</v></c><c r="FO73" s="38" t="n"><v>1.2</v></c><c r="FP73" s="38" t="n"><v>6.24</v></c><c r="FQ73" s="38" t="n"><v>6</v></c><c r="FR73" s="38" t="n"><v>6.19</v></c><c r="FS73" s="38" t="n"><v>6.8</v></c><c r="FT73" s="38" t="n"><v>6.83</v></c><c r="FU73" s="38" t="n"><v>0</v></c><c r="FV73" s="38" t="n"><v>0</v></c><c r="FW73" s="58" t="n"><v>1.2</v></c><c r="GM73" s="52" t="n"><v>7.62</v></c><c r="GN73" s="38" t="n"><v>7.45</v></c><c r="GO73" s="38" t="n"><v>178.3</v></c><c r="GP73" s="38" t="n"><v>-1</v></c><c r="GQ73" s="38" t="n"><v>0.67</v></c><c r="GR73" s="38" t="n"><v>0.73</v></c><c r="GS73" s="38" t="n"><v>4.83</v></c><c r="GT73" s="38" t="n"><v>5.31</v></c><c r="GU73" s="38" t="n"><v>489</v></c><c r="GV73" s="38" t="n"><v>486</v></c><c r="GW73" s="38" t="n"><v>628</v></c><c r="GX73" s="38" t="n"><v>552</v></c><c r="GY73" s="38" t="n"><v>584</v></c><c r="GZ73" s="38" t="n"><v>553</v></c><c r="HA73" s="38" t="n"><v>478</v></c><c r="HB73" s="38" t="n"><v>-1.01</v></c><c r="HC73" s="38" t="n"><v>-1.08</v></c><c r="HD73" s="38" t="n"><v>7.53</v></c><c r="HE73" s="38" t="n"><v>7.53</v></c><c r="HF73" s="38" t="n"><v>7.64</v></c><c r="HG73" s="38" t="n"><v>7.94</v></c><c r="HH73" s="38" t="n"><v>8.23</v></c><c r="HI73" s="38" t="n"><v>8.43</v></c><c r="HJ73" s="38" t="n"><v>0</v></c><c r="HK73" s="38" t="n"><v>1.2</v></c><c r="HL73" s="38" t="n"><v>6.29</v></c><c r="HM73" s="38" t="n"><v>6.14</v></c><c r="HN73" s="38" t="n"><v>6.31</v></c><c r="HO73" s="38" t="n"><v>6.79</v></c><c r="HP73" s="38" t="n"><v>6.95</v></c><c r="HQ73" s="38" t="n"><v>0</v></c><c r="HR73" s="38" t="n"><v>0</v></c><c r="HS73" s="51" t="n"><v>1.2</v></c><c r="II73" s="52" t="n"><f aca="false">IF(ISNUMBER(GM73),GM73,IF(ISNUMBER(EQ73),EQ73,&quot;&quot;))</f><v>7.62</v></c><c r="IJ73" s="38" t="n"><f aca="false">IF(ISNUMBER(GN73),GN73,IF(ISNUMBER(ER73),ER73,&quot;&quot;))</f><v>7.45</v></c><c r="IK73" s="38" t="n"><f aca="false">IF(ISNUMBER(GO73),GO73,IF(ISNUMBER(ES73),ES73,&quot;&quot;))</f><v>178.3</v></c><c r="IL73" s="38" t="n"><f aca="false">IF(ISNUMBER(GP73),GP73,IF(ISNUMBER(ET73),ET73,&quot;&quot;))</f><v>-1</v></c><c r="IM73" s="38" t="n"><f aca="false">IF(ISNUMBER(GQ73),GQ73,IF(ISNUMBER(EU73),EU73,&quot;&quot;))</f><v>0.67</v></c><c r="IN73" s="38" t="n"><f aca="false">IF(ISNUMBER(GR73),GR73,IF(ISNUMBER(EV73),EV73,&quot;&quot;))</f><v>0.73</v></c><c r="IO73" s="38" t="n"><f aca="false">IF(ISNUMBER(GS73),GS73,IF(ISNUMBER(EW73),EW73,&quot;&quot;))</f><v>4.83</v></c><c r="IP73" s="38" t="n"><f aca="false">IF(ISNUMBER(GT73),GT73,IF(ISNUMBER(EX73),EX73,&quot;&quot;))</f><v>5.31</v></c><c r="IQ73" s="38" t="n"><f aca="false">IF(ISNUMBER(GU73),GU73,IF(ISNUMBER(EY73),EY73,&quot;&quot;))</f><v>489</v></c><c r="IR73" s="38" t="n"><f aca="false">IF(ISNUMBER(GV73),GV73,IF(ISNUMBER(EZ73),EZ73,&quot;&quot;))</f><v>486</v></c><c r="IS73" s="38" t="n"><f aca="false">IF(ISNUMBER(GW73),GW73,IF(ISNUMBER(FA73),FA73,&quot;&quot;))</f><v>628</v></c><c r="IT73" s="38" t="n"><f aca="false">IF(ISNUMBER(GX73),GX73,IF(ISNUMBER(FB73),FB73,&quot;&quot;))</f><v>552</v></c><c r="IU73" s="38" t="n"><f aca="false">IF(ISNUMBER(GY73),GY73,IF(ISNUMBER(FC73),FC73,&quot;&quot;))</f><v>584</v></c><c r="IV73" s="38" t="n"><f aca="false">IF(ISNUMBER(GZ73),GZ73,IF(ISNUMBER(FD73),FD73,&quot;&quot;))</f><v>553</v></c><c r="IW73" s="38" t="n"><f aca="false">IF(ISNUMBER(HA73),HA73,IF(ISNUMBER(FE73),FE73,&quot;&quot;))</f><v>478</v></c><c r="IX73" s="38" t="n"><f aca="false">IF(ISNUMBER(HB73),HB73,IF(ISNUMBER(FF73),FF73,&quot;&quot;))</f><v>-1.01</v></c><c r="IY73" s="38" t="n"><f aca="false">IF(ISNUMBER(HC73),HC73,IF(ISNUMBER(FG73),FG73,&quot;&quot;))</f><v>-1.08</v></c><c r="IZ73" s="38" t="n"><f aca="false">IF(ISNUMBER(HD73),HD73,IF(ISNUMBER(FH73),FH73,&quot;&quot;))</f><v>7.53</v></c><c r="JA73" s="38" t="n"><f aca="false">IF(ISNUMBER(HE73),HE73,IF(ISNUMBER(FI73),FI73,&quot;&quot;))</f><v>7.53</v></c><c r="JB73" s="38" t="n"><f aca="false">IF(ISNUMBER(HF73),HF73,IF(ISNUMBER(FJ73),FJ73,&quot;&quot;))</f><v>7.64</v></c><c r="JC73" s="38" t="n"><f aca="false">IF(ISNUMBER(HG73),HG73,IF(ISNUMBER(FK73),FK73,&quot;&quot;))</f><v>7.94</v></c><c r="JD73" s="38" t="n"><f aca="false">IF(ISNUMBER(HH73),HH73,IF(ISNUMBER(FL73),FL73,&quot;&quot;))</f><v>8.23</v></c><c r="JE73" s="38" t="n"><f aca="false">IF(ISNUMBER(HI73),HI73,IF(ISNUMBER(FM73),FM73,&quot;&quot;))</f><v>8.43</v></c><c r="JF73" s="38" t="n"><f aca="false">IF(ISNUMBER(HJ73),HJ73,IF(ISNUMBER(FN73),FN73,&quot;&quot;))</f><v>0</v></c><c r="JG73" s="38" t="n"><f aca="false">IF(ISNUMBER(HK73),HK73,IF(ISNUMBER(FO73),FO73,&quot;&quot;))</f><v>1.2</v></c><c r="JH73" s="38" t="n"><f aca="false">IF(ISNUMBER(HL73),HL73,IF(ISNUMBER(FP73),FP73,&quot;&quot;))</f><v>6.29</v></c><c r="JI73" s="38" t="n"><f aca="false">IF(ISNUMBER(HM73),HM73,IF(ISNUMBER(FQ73),FQ73,&quot;&quot;))</f><v>6.14</v></c><c r="JJ73" s="38" t="n"><f aca="false">IF(ISNUMBER(HN73),HN73,IF(ISNUMBER(FR73),FR73,&quot;&quot;))</f><v>6.31</v></c><c r="JK73" s="38" t="n"><f aca="false">IF(ISNUMBER(HO73),HO73,IF(ISNUMBER(FS73),FS73,&quot;&quot;))</f><v>6.79</v></c><c r="JL73" s="38" t="n"><f aca="false">IF(ISNUMBER(HP73),HP73,IF(ISNUMBER(FT73),FT73,&quot;&quot;))</f><v>6.95</v></c><c r="JM73" s="38" t="n"><f aca="false">IF(ISNUMBER(HQ73),HQ73,IF(ISNUMBER(FU73),FU73,&quot;&quot;))</f><v>0</v></c><c r="JN73" s="51" t="n"><f aca="false">IF(ISNUMBER(HR73),HR73,IF(ISNUMBER(FV73),FV73,&quot;&quot;))</f><v>0</v></c><c r="JO73" s="59" t="n"><f aca="false">IF(ISNUMBER(HS73),HS73,IF(ISNUMBER(FW73),FW73,&quot;&quot;))</f><v>1.2</v></c><c r="JP73" s="59" t="str"><f aca="false">IF(ISNUMBER(HT73),HT73,IF(ISNUMBER(FX73),FX73,&quot;&quot;))</f><v></v></c><c r="JQ73" s="59" t="str"><f aca="false">IF(ISNUMBER(HU73),HU73,IF(ISNUMBER(FY73),FY73,&quot;&quot;))</f><v></v></c><c r="JR73" s="59" t="str"><f aca="false">IF(ISNUMBER(HV73),HV73,IF(ISNUMBER(FZ73),FZ73,&quot;&quot;))</f><v></v></c><c r="JS73" s="59" t="str"><f aca="false">IF(ISNUMBER(HW73),HW73,IF(ISNUMBER(GA73),GA73,&quot;&quot;))</f><v></v></c><c r="JT73" s="59" t="str"><f aca="false">IF(ISNUMBER(HX73),HX73,IF(ISNUMBER(GB73),GB73,&quot;&quot;))</f><v></v></c><c r="JU73" s="59" t="str"><f aca="false">IF(ISNUMBER(HY73),HY73,IF(ISNUMBER(GC73),GC73,&quot;&quot;))</f><v></v></c><c r="JV73" s="59" t="str"><f aca="false">IF(ISNUMBER(HZ73),HZ73,IF(ISNUMBER(GD73),GD73,&quot;&quot;))</f><v></v></c><c r="JW73" s="59" t="str"><f aca="false">IF(ISNUMBER(IA73),IA73,IF(ISNUMBER(GE73),GE73,&quot;&quot;))</f><v></v></c><c r="JX73" s="59" t="str"><f aca="false">IF(ISNUMBER(IB73),IB73,IF(ISNUMBER(GF73),GF73,&quot;&quot;))</f><v></v></c><c r="JY73" s="59" t="str"><f aca="false">IF(ISNUMBER(IC73),IC73,IF(ISNUMBER(GG73),GG73,&quot;&quot;))</f><v></v></c><c r="JZ73" s="59" t="str"><f aca="false">IF(ISNUMBER(ID73),ID73,IF(ISNUMBER(GH73),GH73,&quot;&quot;))</f><v></v></c><c r="KA73" s="59" t="str"><f aca="false">IF(ISNUMBER(IE73),IE73,IF(ISNUMBER(GI73),GI73,&quot;&quot;))</f><v></v></c><c r="KB73" s="59" t="str"><f aca="false">IF(ISNUMBER(IF73),IF73,IF(ISNUMBER(GJ73),GJ73,&quot;&quot;))</f><v></v></c><c r="KC73" s="59" t="str"><f aca="false">IF(ISNUMBER(IG73),IG73,IF(ISNUMBER(GK73),GK73,&quot;&quot;))</f><v></v></c><c r="KD73" s="61" t="str"><f aca="false">IF(ISNUMBER(IH73),IH73,IF(ISNUMBER(GL73),GL73,&quot;&quot;))</f><v></v></c><c r="KE73" s="52" t="str"><f aca="false">IF(AND(ISNUMBER(II73),ISNUMBER(CU73)),II73-CU73,&quot;&quot;)</f><v></v></c><c r="KF73" s="38" t="str"><f aca="false">IF(AND(ISNUMBER(IJ73),ISNUMBER(CV73)),IJ73-CV73,&quot;&quot;)</f><v></v></c><c r="KG73" s="38" t="str"><f aca="false">IF(AND(ISNUMBER(IK73),ISNUMBER(CW73)),IK73-CW73,&quot;&quot;)</f><v></v></c><c r="KH73" s="38" t="str"><f aca="false">IF(AND(ISNUMBER(IL73),ISNUMBER(CX73)),IL73-CX73,&quot;&quot;)</f><v></v></c><c r="KI73" s="38" t="str"><f aca="false">IF(AND(ISNUMBER(IM73),ISNUMBER(CY73)),IM73-CY73,&quot;&quot;)</f><v></v></c><c r="KJ73" s="38" t="str"><f aca="false">IF(AND(ISNUMBER(IN73),ISNUMBER(CZ73)),IN73-CZ73,&quot;&quot;)</f><v></v></c><c r="KK73" s="38" t="str"><f aca="false">IF(AND(ISNUMBER(IO73),ISNUMBER(DA73)),IO73-DA73,&quot;&quot;)</f><v></v></c><c r="KL73" s="38" t="str"><f aca="false">IF(AND(ISNUMBER(IP73),ISNUMBER(DB73)),IP73-DB73,&quot;&quot;)</f><v></v></c><c r="KM73" s="38" t="str"><f aca="false">IF(AND(ISNUMBER(IQ73),ISNUMBER(DC73)),IQ73-DC73,&quot;&quot;)</f><v></v></c><c r="KN73" s="38" t="str"><f aca="false">IF(AND(ISNUMBER(IR73),ISNUMBER(DD73)),IR73-DD73,&quot;&quot;)</f><v></v></c><c r="KO73" s="38" t="str"><f aca="false">IF(AND(ISNUMBER(IS73),ISNUMBER(DE73)),IS73-DE73,&quot;&quot;)</f><v></v></c><c r="KP73" s="38" t="str"><f aca="false">IF(AND(ISNUMBER(IT73),ISNUMBER(DF73)),IT73-DF73,&quot;&quot;)</f><v></v></c><c r="KQ73" s="38" t="str"><f aca="false">IF(AND(ISNUMBER(IU73),ISNUMBER(DG73)),IU73-DG73,&quot;&quot;)</f><v></v></c><c r="KR73" s="38" t="str"><f aca="false">IF(AND(ISNUMBER(IV73),ISNUMBER(DH73)),IV73-DH73,&quot;&quot;)</f><v></v></c><c r="KS73" s="38" t="str"><f aca="false">IF(AND(ISNUMBER(IW73),ISNUMBER(DI73)),IW73-DI73,&quot;&quot;)</f><v></v></c><c r="KT73" s="38" t="str"><f aca="false">IF(AND(ISNUMBER(IX73),ISNUMBER(DJ73)),IX73-DJ73,&quot;&quot;)</f><v></v></c><c r="KU73" s="38" t="str"><f aca="false">IF(AND(ISNUMBER(IY73),ISNUMBER(DK73)),IY73-DK73,&quot;&quot;)</f><v></v></c><c r="KV73" s="38" t="str"><f aca="false">IF(AND(ISNUMBER(IZ73),ISNUMBER(DL73)),IZ73-DL73,&quot;&quot;)</f><v></v></c><c r="KW73" s="38" t="str"><f aca="false">IF(AND(ISNUMBER(JA73),ISNUMBER(DM73)),JA73-DM73,&quot;&quot;)</f><v></v></c><c r="KX73" s="38" t="str"><f aca="false">IF(AND(ISNUMBER(JB73),ISNUMBER(DN73)),JB73-DN73,&quot;&quot;)</f><v></v></c><c r="KY73" s="38" t="str"><f aca="false">IF(AND(ISNUMBER(JC73),ISNUMBER(DO73)),JC73-DO73,&quot;&quot;)</f><v></v></c><c r="KZ73" s="38" t="str"><f aca="false">IF(AND(ISNUMBER(JD73),ISNUMBER(DP73)),JD73-DP73,&quot;&quot;)</f><v></v></c><c r="LA73" s="38" t="str"><f aca="false">IF(AND(ISNUMBER(JE73),ISNUMBER(DQ73)),JE73-DQ73,&quot;&quot;)</f><v></v></c><c r="LB73" s="38" t="str"><f aca="false">IF(AND(ISNUMBER(JF73),ISNUMBER(DR73)),JF73-DR73,&quot;&quot;)</f><v></v></c><c r="LC73" s="38" t="str"><f aca="false">IF(AND(ISNUMBER(JG73),ISNUMBER(DS73)),JG73-DS73,&quot;&quot;)</f><v></v></c><c r="LD73" s="38" t="str"><f aca="false">IF(AND(ISNUMBER(JH73),ISNUMBER(DT73)),JH73-DT73,&quot;&quot;)</f><v></v></c><c r="LE73" s="38" t="str"><f aca="false">IF(AND(ISNUMBER(JI73),ISNUMBER(DU73)),JI73-DU73,&quot;&quot;)</f><v></v></c><c r="LF73" s="38" t="str"><f aca="false">IF(AND(ISNUMBER(JJ73),ISNUMBER(DV73)),JJ73-DV73,&quot;&quot;)</f><v></v></c><c r="LG73" s="38" t="str"><f aca="false">IF(AND(ISNUMBER(JK73),ISNUMBER(DW73)),JK73-DW73,&quot;&quot;)</f><v></v></c><c r="LH73" s="38" t="str"><f aca="false">IF(AND(ISNUMBER(JL73),ISNUMBER(DX73)),JL73-DX73,&quot;&quot;)</f><v></v></c><c r="LI73" s="38" t="str"><f aca="false">IF(AND(ISNUMBER(JM73),ISNUMBER(DY73)),JM73-DY73,&quot;&quot;)</f><v></v></c><c r="LJ73" s="38" t="str"><f aca="false">IF(AND(ISNUMBER(JN73),ISNUMBER(DZ73)),JN73-DZ73,&quot;&quot;)</f><v></v></c><c r="LK73" s="38" t="str"><f aca="false">IF(AND(ISNUMBER(JO73),ISNUMBER(EA73)),JO73-EA73,&quot;&quot;)</f><v></v></c><c r="LL73" s="38" t="str"><f aca="false">IF(AND(ISNUMBER(JP73),ISNUMBER(EB73)),JP73-EB73,&quot;&quot;)</f><v></v></c><c r="LM73" s="38" t="str"><f aca="false">IF(AND(ISNUMBER(JQ73),ISNUMBER(EC73)),JQ73-EC73,&quot;&quot;)</f><v></v></c><c r="LN73" s="38" t="str"><f aca="false">IF(AND(ISNUMBER(JR73),ISNUMBER(ED73)),JR73-ED73,&quot;&quot;)</f><v></v></c><c r="LO73" s="38" t="str"><f aca="false">IF(AND(ISNUMBER(JS73),ISNUMBER(EE73)),JS73-EE73,&quot;&quot;)</f><v></v></c><c r="LP73" s="38" t="str"><f aca="false">IF(AND(ISNUMBER(JT73),ISNUMBER(EF73)),JT73-EF73,&quot;&quot;)</f><v></v></c><c r="LQ73" s="38" t="str"><f aca="false">IF(AND(ISNUMBER(JU73),ISNUMBER(EG73)),JU73-EG73,&quot;&quot;)</f><v></v></c><c r="LR73" s="38" t="str"><f aca="false">IF(AND(ISNUMBER(JV73),ISNUMBER(EH73)),JV73-EH73,&quot;&quot;)</f><v></v></c><c r="LS73" s="38" t="str"><f aca="false">IF(AND(ISNUMBER(JW73),ISNUMBER(EI73)),JW73-EI73,&quot;&quot;)</f><v></v></c><c r="LT73" s="38" t="str"><f aca="false">IF(AND(ISNUMBER(JX73),ISNUMBER(EJ73)),JX73-EJ73,&quot;&quot;)</f><v></v></c><c r="LU73" s="38" t="str"><f aca="false">IF(AND(ISNUMBER(JY73),ISNUMBER(EK73)),JY73-EK73,&quot;&quot;)</f><v></v></c><c r="LV73" s="38" t="str"><f aca="false">IF(AND(ISNUMBER(JZ73),ISNUMBER(EL73)),JZ73-EL73,&quot;&quot;)</f><v></v></c><c r="LW73" s="38" t="str"><f aca="false">IF(AND(ISNUMBER(KA73),ISNUMBER(EM73)),KA73-EM73,&quot;&quot;)</f><v></v></c><c r="LX73" s="38" t="str"><f aca="false">IF(AND(ISNUMBER(KB73),ISNUMBER(EN73)),KB73-EN73,&quot;&quot;)</f><v></v></c><c r="LY73" s="38" t="str"><f aca="false">IF(AND(ISNUMBER(KC73),ISNUMBER(EO73)),KC73-EO73,&quot;&quot;)</f><v></v></c><c r="LZ73" s="38" t="str"><f aca="false">IF(AND(ISNUMBER(KD73),ISNUMBER(EP73)),KD73-EP73,&quot;&quot;)</f><v></v></c><c r="MA73" s="38" t="str"><f aca="false">IF(AND(ISNUMBER(HT73),ISNUMBER(FX73)),HT73-FX73,&quot;&quot;)</f><v></v></c><c r="MB73" s="38" t="str"><f aca="false">IF(AND(ISNUMBER(HU73),ISNUMBER(FY73)),HU73-FY73,&quot;&quot;)</f><v></v></c><c r="MC73" s="38" t="str"><f aca="false">IF(AND(ISNUMBER(HY73),ISNUMBER(GC73)),HY73-GC73,&quot;&quot;)</f><v></v></c><c r="MD73" s="38" t="n"><f aca="false">HZ73-GD73</f><v>0</v></c></row><row collapsed="false" customFormat="false" customHeight="true" hidden="false" ht="26.25" outlineLevel="0" r="74"><c r="A74" s="35" t="n"><v>41204</v></c><c r="B74" s="36" t="s"><v>470</v></c><c r="C74" s="36" t="s"><v>471</v></c><c r="D74" s="37" t="s"><v>331</v></c><c r="E74" s="36" t="n"><v>51</v></c><c r="F74" s="35" t="n"><v>22555</v></c><c r="G74" s="36" t="s"><v>340</v></c><c r="H74" s="36" t="s"><v>333</v></c><c r="I74" s="65" t="n"><v>1835596</v></c><c r="P74" s="42" t="n"><v>-0.5</v></c><c r="Q74" s="38" t="n"><v>-0.48</v></c><c r="R74" s="43" t="s"><v>334</v></c><c r="S74" s="44" t="n"><v>41159</v></c><c r="T74" s="67" t="n"><v>-3.5</v></c><c r="U74" s="67" t="n"><v>0.5</v></c><c r="V74" s="65" t="n"><v>122</v></c><c r="W74" s="65" t="n"><v>25</v></c><c r="X74" s="65" t="n"><v>11</v></c><c r="Y74" s="65" t="n"><v>606</v></c><c r="Z74" s="38" t="n"><v>24.02</v></c><c r="AA74" s="38" t="n"><v>11.5</v></c><c r="AB74" s="38" t="n"><v>4.13</v></c><c r="AC74" s="38" t="n"><v>3.9</v></c><c r="AD74" s="38" t="n"><v>46.87</v></c><c r="AE74" s="38" t="n"><v>1</v></c><c r="AF74" s="38" t="n"><v>47.67</v></c><c r="AG74" s="38" t="n"><v>91</v></c><c r="AH74" s="38" t="n"><v>1</v></c><c r="AI74" s="38" t="n"><f aca="false">IF(AND(ISNUMBER(SK),SK&gt;0),1,0)</f><v>1</v></c><c r="AJ74" s="34"/><c r="AK74" s="46" t="s"><v>371</v></c><c r="AL74" s="47"/><c r="AM74" s="102" t="n"><v>-0.5</v></c><c r="AN74" s="102" t="n"><v>1.25</v></c><c r="AO74" s="103" t="n"><v>180</v></c><c r="AP74" s="103" t="n"><v>25</v></c><c r="AQ74" s="103" t="n"><v>17</v></c><c r="AR74" s="103" t="n"><v>487</v></c><c r="AS74" s="103" t="n"><v>2347</v></c><c r="AZ74" s="38" t="n"><f aca="false">IF(ISNUMBER(AM74),AM74+0.5*AN74,&quot;&quot;)</f><v>0.125</v></c><c r="BA74" s="38" t="n"><f aca="false">IF(ISNUMBER(AZ74),IF(ISNUMBER(Q74),AZ74-Q74,&quot;MISSING&quot;),&quot;&quot;)</f><v>0.605</v></c><c r="BB74" s="38" t="n"><f aca="false">IF(AND(ISNUMBER(AR74),ISNUMBER(Y74)),AR74-Y74,IF(ISNUMBER(AR74),&quot;MISSING&quot;,&quot;&quot;))</f><v>-119</v></c><c r="BC74" s="39" t="s"><v>371</v></c><c r="BR74" s="38" t="str"><f aca="false">IF(ISNUMBER(BE74),BE74+0.5*BF74,&quot;&quot;)</f><v></v></c><c r="BS74" s="38" t="str"><f aca="false">IF(ISNUMBER(BR74),IF(ISNUMBER($Q74),BR74-$Q74,&quot;MISSING&quot;),&quot;&quot;)</f><v></v></c><c r="BT74" s="38" t="str"><f aca="false">IF(AND(ISNUMBER(BJ74),ISNUMBER($Y74)),BJ74-$Y74,IF(ISNUMBER(BJ74),&quot;MISSING&quot;,&quot;&quot;))</f><v></v></c><c r="BU74" s="38" t="n"><f aca="false">IF(AND(ISBLANK($AM74),ISBLANK($BE74)),0,1)</f><v>1</v></c><c r="BV74" s="38" t="n"><f aca="false">IF(AND(ISNUMBER($AM74),ISNUMBER($BE74)),1,0)</f><v>0</v></c><c r="BW74" s="38" t="str"><f aca="false">IF(BV74,SE_PREOP,&quot;&quot;)</f><v></v></c><c r="BX74" s="38" t="str"><f aca="false">IF(FU_6_AND_12,SE_6,&quot;&quot;)</f><v></v></c><c r="BY74" s="38" t="str"><f aca="false">IF(FU_6_AND_12,SE_12,&quot;&quot;)</f><v></v></c><c r="BZ74" s="49" t="n"><f aca="false">IF(AND(ISNUMBER(BC74),ISNUMBER(BE74)),BC74-A74,IF(ISNUMBER(AK74),AK74-A74,0))</f><v>0</v></c><c r="CA74" s="50" t="n"><f aca="false">IF(BZ74&gt;0,BZ74/30,&quot;&quot;)</f><v>0</v></c><c r="CB74" s="38" t="str"><f aca="false">IF(AND(ISNUMBER(AZ74),ISNUMBER(BR74)),(BR74-AZ74),&quot;&quot;)</f><v></v></c><c r="CC74" s="38" t="str"><f aca="false">IF(AND(ISNUMBER(AX74), ISNUMBER(AD74)), AVERAGE(AX74,AV74)-AVERAGE(AD74,AF74),&quot;&quot;)</f><v></v></c><c r="CD74" s="38" t="str"><f aca="false">IF(AND(ISNUMBER(BN74), ISNUMBER(AD74)), AVERAGE(BN74,BP74)-AVERAGE(AD74,AF74),&quot;&quot;)</f><v></v></c><c r="CE74" s="38" t="str"><f aca="false">IF(ISNUMBER(CD74),CD74,IF(ISNUMBER(CC74),CC74,&quot;&quot;))</f><v></v></c><c r="CF74" s="38" t="n"><f aca="false">IF(AND(ISNUMBER(SPH_PREOP),ISNUMBER(SE_LAST_)),SPH_PREOP+CYL_PREOP/2,&quot;&quot;)</f><v>-3.25</v></c><c r="CG74" s="38" t="n"><f aca="false">IF(ISNUMBER(SE_12),SE_12,IF(ISNUMBER(SE_6),SE_6,&quot;&quot;))</f><v>0.125</v></c><c r="CH74" s="51" t="n"><f aca="false">IF(AND(ISNUMBER(SE_LAST_),ISNUMBER(REF_TARGET)),SE_LAST_-REF_TARGET,&quot;&quot;)</f><v>0.605</v></c><c r="CI74" s="52" t="n"><f aca="false">IF(ISNUMBER(Y74),IF(ISNUMBER(BJ74),BJ74-Y74,IF(ISNUMBER(AR74),AR74-Y74,&quot;&quot;)),&quot;&quot;)</f><v>-119</v></c><c r="CJ74" s="38" t="str"><f aca="false">IF(ISNUMBER(Z74),IF(ISNUMBER(AT74),AT74-Z74,IF(ISNUMBER(BL74),BL74-Z74,&quot;&quot;)),&quot;&quot;)</f><v></v></c><c r="CK74" s="53" t="n"><f aca="false">IF(ISNUMBER(LAST_SE_ERROR),REF_TARGET,&quot;&quot;)</f><v>-0.48</v></c><c r="CL74" s="53" t="n"><f aca="false">IF(AND(OR(ISNUMBER(BH74),ISNUMBER(AP74)),ISNUMBER(W74)),-LOG(20/W74)--LOG(20/IF(ISNUMBER(BH74),BH74,AP74)),&quot;&quot;)</f><v>0</v></c><c r="CM74" s="54" t="n"><f aca="false">IF(ISNUMBER(BF74),BF74,IF(ISNUMBER(AN74),AN74,&quot;&quot;))</f><v>1.25</v></c><c r="CN74" s="54" t="n"><f aca="false">IF(AND(ISNUMBER(CM74),ISNUMBER(U74)),CM74-U74,&quot;&quot;)</f><v>0.75</v></c><c r="CO74" s="55" t="n"><f aca="false">IF(ISNUMBER(BCVA_12),BCVA_12,IF(ISNUMBER(BCVA_6),BCVA_6,&quot;&quot;))</f><v>25</v></c><c r="CP74" s="55" t="n"><f aca="false">IF(ISNUMBER(CO74),PREOP_BCVA,&quot;&quot;)</f><v>25</v></c><c r="CQ74" s="56" t="n"><f aca="false">IF(AND(REF_TARGET&lt;=0,REF_TARGET&gt;-1),IF(ISNUMBER(UDVA_12),UDVA_12,IF(ISNUMBER(UDVA_6),UDVA_6,&quot;&quot;)),&quot;&quot;)</f><v>0</v></c><c r="CR74" s="53" t="str"><f aca="false">IF(ISNUMBER(PREOP_PENTACAM_RV),IF(ISNUMBER(SPH_6),IF(ISNUMBER($EQ74),0,1),&quot;&quot;),&quot;&quot;)</f><v></v></c><c r="CS74" s="53" t="str"><f aca="false">IF(ISNUMBER(PREOP_PENTACAM_RV),IF(ISNUMBER(SPH_12),IF(ISNUMBER($GM74),0,1),&quot;&quot;),&quot;&quot;)</f><v></v></c><c r="CT74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74" s="52" t="str"><f aca="false">IF(ISNUMBER(GM74),GM74,IF(ISNUMBER(EQ74),EQ74,&quot;&quot;))</f><v></v></c><c r="IJ74" s="38" t="str"><f aca="false">IF(ISNUMBER(GN74),GN74,IF(ISNUMBER(ER74),ER74,&quot;&quot;))</f><v></v></c><c r="IK74" s="38" t="str"><f aca="false">IF(ISNUMBER(GO74),GO74,IF(ISNUMBER(ES74),ES74,&quot;&quot;))</f><v></v></c><c r="IL74" s="38" t="str"><f aca="false">IF(ISNUMBER(GP74),GP74,IF(ISNUMBER(ET74),ET74,&quot;&quot;))</f><v></v></c><c r="IM74" s="38" t="str"><f aca="false">IF(ISNUMBER(GQ74),GQ74,IF(ISNUMBER(EU74),EU74,&quot;&quot;))</f><v></v></c><c r="IN74" s="38" t="str"><f aca="false">IF(ISNUMBER(GR74),GR74,IF(ISNUMBER(EV74),EV74,&quot;&quot;))</f><v></v></c><c r="IO74" s="38" t="str"><f aca="false">IF(ISNUMBER(GS74),GS74,IF(ISNUMBER(EW74),EW74,&quot;&quot;))</f><v></v></c><c r="IP74" s="38" t="str"><f aca="false">IF(ISNUMBER(GT74),GT74,IF(ISNUMBER(EX74),EX74,&quot;&quot;))</f><v></v></c><c r="IQ74" s="38" t="str"><f aca="false">IF(ISNUMBER(GU74),GU74,IF(ISNUMBER(EY74),EY74,&quot;&quot;))</f><v></v></c><c r="IR74" s="38" t="str"><f aca="false">IF(ISNUMBER(GV74),GV74,IF(ISNUMBER(EZ74),EZ74,&quot;&quot;))</f><v></v></c><c r="IS74" s="38" t="str"><f aca="false">IF(ISNUMBER(GW74),GW74,IF(ISNUMBER(FA74),FA74,&quot;&quot;))</f><v></v></c><c r="IT74" s="38" t="str"><f aca="false">IF(ISNUMBER(GX74),GX74,IF(ISNUMBER(FB74),FB74,&quot;&quot;))</f><v></v></c><c r="IU74" s="38" t="str"><f aca="false">IF(ISNUMBER(GY74),GY74,IF(ISNUMBER(FC74),FC74,&quot;&quot;))</f><v></v></c><c r="IV74" s="38" t="str"><f aca="false">IF(ISNUMBER(GZ74),GZ74,IF(ISNUMBER(FD74),FD74,&quot;&quot;))</f><v></v></c><c r="IW74" s="38" t="str"><f aca="false">IF(ISNUMBER(HA74),HA74,IF(ISNUMBER(FE74),FE74,&quot;&quot;))</f><v></v></c><c r="IX74" s="38" t="str"><f aca="false">IF(ISNUMBER(HB74),HB74,IF(ISNUMBER(FF74),FF74,&quot;&quot;))</f><v></v></c><c r="IY74" s="38" t="str"><f aca="false">IF(ISNUMBER(HC74),HC74,IF(ISNUMBER(FG74),FG74,&quot;&quot;))</f><v></v></c><c r="IZ74" s="38" t="str"><f aca="false">IF(ISNUMBER(HD74),HD74,IF(ISNUMBER(FH74),FH74,&quot;&quot;))</f><v></v></c><c r="JA74" s="38" t="str"><f aca="false">IF(ISNUMBER(HE74),HE74,IF(ISNUMBER(FI74),FI74,&quot;&quot;))</f><v></v></c><c r="JB74" s="38" t="str"><f aca="false">IF(ISNUMBER(HF74),HF74,IF(ISNUMBER(FJ74),FJ74,&quot;&quot;))</f><v></v></c><c r="JC74" s="38" t="str"><f aca="false">IF(ISNUMBER(HG74),HG74,IF(ISNUMBER(FK74),FK74,&quot;&quot;))</f><v></v></c><c r="JD74" s="38" t="str"><f aca="false">IF(ISNUMBER(HH74),HH74,IF(ISNUMBER(FL74),FL74,&quot;&quot;))</f><v></v></c><c r="JE74" s="38" t="str"><f aca="false">IF(ISNUMBER(HI74),HI74,IF(ISNUMBER(FM74),FM74,&quot;&quot;))</f><v></v></c><c r="JF74" s="38" t="str"><f aca="false">IF(ISNUMBER(HJ74),HJ74,IF(ISNUMBER(FN74),FN74,&quot;&quot;))</f><v></v></c><c r="JG74" s="38" t="str"><f aca="false">IF(ISNUMBER(HK74),HK74,IF(ISNUMBER(FO74),FO74,&quot;&quot;))</f><v></v></c><c r="JH74" s="38" t="str"><f aca="false">IF(ISNUMBER(HL74),HL74,IF(ISNUMBER(FP74),FP74,&quot;&quot;))</f><v></v></c><c r="JI74" s="38" t="str"><f aca="false">IF(ISNUMBER(HM74),HM74,IF(ISNUMBER(FQ74),FQ74,&quot;&quot;))</f><v></v></c><c r="JJ74" s="38" t="str"><f aca="false">IF(ISNUMBER(HN74),HN74,IF(ISNUMBER(FR74),FR74,&quot;&quot;))</f><v></v></c><c r="JK74" s="38" t="str"><f aca="false">IF(ISNUMBER(HO74),HO74,IF(ISNUMBER(FS74),FS74,&quot;&quot;))</f><v></v></c><c r="JL74" s="38" t="str"><f aca="false">IF(ISNUMBER(HP74),HP74,IF(ISNUMBER(FT74),FT74,&quot;&quot;))</f><v></v></c><c r="JM74" s="38" t="str"><f aca="false">IF(ISNUMBER(HQ74),HQ74,IF(ISNUMBER(FU74),FU74,&quot;&quot;))</f><v></v></c><c r="JN74" s="51" t="str"><f aca="false">IF(ISNUMBER(HR74),HR74,IF(ISNUMBER(FV74),FV74,&quot;&quot;))</f><v></v></c><c r="JO74" s="59" t="str"><f aca="false">IF(ISNUMBER(HS74),HS74,IF(ISNUMBER(FW74),FW74,&quot;&quot;))</f><v></v></c><c r="JP74" s="59" t="str"><f aca="false">IF(ISNUMBER(HT74),HT74,IF(ISNUMBER(FX74),FX74,&quot;&quot;))</f><v></v></c><c r="JQ74" s="59" t="str"><f aca="false">IF(ISNUMBER(HU74),HU74,IF(ISNUMBER(FY74),FY74,&quot;&quot;))</f><v></v></c><c r="JR74" s="59" t="str"><f aca="false">IF(ISNUMBER(HV74),HV74,IF(ISNUMBER(FZ74),FZ74,&quot;&quot;))</f><v></v></c><c r="JS74" s="59" t="str"><f aca="false">IF(ISNUMBER(HW74),HW74,IF(ISNUMBER(GA74),GA74,&quot;&quot;))</f><v></v></c><c r="JT74" s="59" t="str"><f aca="false">IF(ISNUMBER(HX74),HX74,IF(ISNUMBER(GB74),GB74,&quot;&quot;))</f><v></v></c><c r="JU74" s="59" t="str"><f aca="false">IF(ISNUMBER(HY74),HY74,IF(ISNUMBER(GC74),GC74,&quot;&quot;))</f><v></v></c><c r="JV74" s="59" t="str"><f aca="false">IF(ISNUMBER(HZ74),HZ74,IF(ISNUMBER(GD74),GD74,&quot;&quot;))</f><v></v></c><c r="JW74" s="59" t="str"><f aca="false">IF(ISNUMBER(IA74),IA74,IF(ISNUMBER(GE74),GE74,&quot;&quot;))</f><v></v></c><c r="JX74" s="59" t="str"><f aca="false">IF(ISNUMBER(IB74),IB74,IF(ISNUMBER(GF74),GF74,&quot;&quot;))</f><v></v></c><c r="JY74" s="59" t="str"><f aca="false">IF(ISNUMBER(IC74),IC74,IF(ISNUMBER(GG74),GG74,&quot;&quot;))</f><v></v></c><c r="JZ74" s="59" t="str"><f aca="false">IF(ISNUMBER(ID74),ID74,IF(ISNUMBER(GH74),GH74,&quot;&quot;))</f><v></v></c><c r="KA74" s="59" t="str"><f aca="false">IF(ISNUMBER(IE74),IE74,IF(ISNUMBER(GI74),GI74,&quot;&quot;))</f><v></v></c><c r="KB74" s="59" t="str"><f aca="false">IF(ISNUMBER(IF74),IF74,IF(ISNUMBER(GJ74),GJ74,&quot;&quot;))</f><v></v></c><c r="KC74" s="59" t="str"><f aca="false">IF(ISNUMBER(IG74),IG74,IF(ISNUMBER(GK74),GK74,&quot;&quot;))</f><v></v></c><c r="KD74" s="61" t="str"><f aca="false">IF(ISNUMBER(IH74),IH74,IF(ISNUMBER(GL74),GL74,&quot;&quot;))</f><v></v></c><c r="KE74" s="52" t="str"><f aca="false">IF(AND(ISNUMBER(II74),ISNUMBER(CU74)),II74-CU74,&quot;&quot;)</f><v></v></c><c r="KF74" s="38" t="str"><f aca="false">IF(AND(ISNUMBER(IJ74),ISNUMBER(CV74)),IJ74-CV74,&quot;&quot;)</f><v></v></c><c r="KG74" s="38" t="str"><f aca="false">IF(AND(ISNUMBER(IK74),ISNUMBER(CW74)),IK74-CW74,&quot;&quot;)</f><v></v></c><c r="KH74" s="38" t="str"><f aca="false">IF(AND(ISNUMBER(IL74),ISNUMBER(CX74)),IL74-CX74,&quot;&quot;)</f><v></v></c><c r="KI74" s="38" t="str"><f aca="false">IF(AND(ISNUMBER(IM74),ISNUMBER(CY74)),IM74-CY74,&quot;&quot;)</f><v></v></c><c r="KJ74" s="38" t="str"><f aca="false">IF(AND(ISNUMBER(IN74),ISNUMBER(CZ74)),IN74-CZ74,&quot;&quot;)</f><v></v></c><c r="KK74" s="38" t="str"><f aca="false">IF(AND(ISNUMBER(IO74),ISNUMBER(DA74)),IO74-DA74,&quot;&quot;)</f><v></v></c><c r="KL74" s="38" t="str"><f aca="false">IF(AND(ISNUMBER(IP74),ISNUMBER(DB74)),IP74-DB74,&quot;&quot;)</f><v></v></c><c r="KM74" s="38" t="str"><f aca="false">IF(AND(ISNUMBER(IQ74),ISNUMBER(DC74)),IQ74-DC74,&quot;&quot;)</f><v></v></c><c r="KN74" s="38" t="str"><f aca="false">IF(AND(ISNUMBER(IR74),ISNUMBER(DD74)),IR74-DD74,&quot;&quot;)</f><v></v></c><c r="KO74" s="38" t="str"><f aca="false">IF(AND(ISNUMBER(IS74),ISNUMBER(DE74)),IS74-DE74,&quot;&quot;)</f><v></v></c><c r="KP74" s="38" t="str"><f aca="false">IF(AND(ISNUMBER(IT74),ISNUMBER(DF74)),IT74-DF74,&quot;&quot;)</f><v></v></c><c r="KQ74" s="38" t="str"><f aca="false">IF(AND(ISNUMBER(IU74),ISNUMBER(DG74)),IU74-DG74,&quot;&quot;)</f><v></v></c><c r="KR74" s="38" t="str"><f aca="false">IF(AND(ISNUMBER(IV74),ISNUMBER(DH74)),IV74-DH74,&quot;&quot;)</f><v></v></c><c r="KS74" s="38" t="str"><f aca="false">IF(AND(ISNUMBER(IW74),ISNUMBER(DI74)),IW74-DI74,&quot;&quot;)</f><v></v></c><c r="KT74" s="38" t="str"><f aca="false">IF(AND(ISNUMBER(IX74),ISNUMBER(DJ74)),IX74-DJ74,&quot;&quot;)</f><v></v></c><c r="KU74" s="38" t="str"><f aca="false">IF(AND(ISNUMBER(IY74),ISNUMBER(DK74)),IY74-DK74,&quot;&quot;)</f><v></v></c><c r="KV74" s="38" t="str"><f aca="false">IF(AND(ISNUMBER(IZ74),ISNUMBER(DL74)),IZ74-DL74,&quot;&quot;)</f><v></v></c><c r="KW74" s="38" t="str"><f aca="false">IF(AND(ISNUMBER(JA74),ISNUMBER(DM74)),JA74-DM74,&quot;&quot;)</f><v></v></c><c r="KX74" s="38" t="str"><f aca="false">IF(AND(ISNUMBER(JB74),ISNUMBER(DN74)),JB74-DN74,&quot;&quot;)</f><v></v></c><c r="KY74" s="38" t="str"><f aca="false">IF(AND(ISNUMBER(JC74),ISNUMBER(DO74)),JC74-DO74,&quot;&quot;)</f><v></v></c><c r="KZ74" s="38" t="str"><f aca="false">IF(AND(ISNUMBER(JD74),ISNUMBER(DP74)),JD74-DP74,&quot;&quot;)</f><v></v></c><c r="LA74" s="38" t="str"><f aca="false">IF(AND(ISNUMBER(JE74),ISNUMBER(DQ74)),JE74-DQ74,&quot;&quot;)</f><v></v></c><c r="LB74" s="38" t="str"><f aca="false">IF(AND(ISNUMBER(JF74),ISNUMBER(DR74)),JF74-DR74,&quot;&quot;)</f><v></v></c><c r="LC74" s="38" t="str"><f aca="false">IF(AND(ISNUMBER(JG74),ISNUMBER(DS74)),JG74-DS74,&quot;&quot;)</f><v></v></c><c r="LD74" s="38" t="str"><f aca="false">IF(AND(ISNUMBER(JH74),ISNUMBER(DT74)),JH74-DT74,&quot;&quot;)</f><v></v></c><c r="LE74" s="38" t="str"><f aca="false">IF(AND(ISNUMBER(JI74),ISNUMBER(DU74)),JI74-DU74,&quot;&quot;)</f><v></v></c><c r="LF74" s="38" t="str"><f aca="false">IF(AND(ISNUMBER(JJ74),ISNUMBER(DV74)),JJ74-DV74,&quot;&quot;)</f><v></v></c><c r="LG74" s="38" t="str"><f aca="false">IF(AND(ISNUMBER(JK74),ISNUMBER(DW74)),JK74-DW74,&quot;&quot;)</f><v></v></c><c r="LH74" s="38" t="str"><f aca="false">IF(AND(ISNUMBER(JL74),ISNUMBER(DX74)),JL74-DX74,&quot;&quot;)</f><v></v></c><c r="LI74" s="38" t="str"><f aca="false">IF(AND(ISNUMBER(JM74),ISNUMBER(DY74)),JM74-DY74,&quot;&quot;)</f><v></v></c><c r="LJ74" s="38" t="str"><f aca="false">IF(AND(ISNUMBER(JN74),ISNUMBER(DZ74)),JN74-DZ74,&quot;&quot;)</f><v></v></c><c r="LK74" s="38" t="str"><f aca="false">IF(AND(ISNUMBER(JO74),ISNUMBER(EA74)),JO74-EA74,&quot;&quot;)</f><v></v></c><c r="LL74" s="38" t="str"><f aca="false">IF(AND(ISNUMBER(JP74),ISNUMBER(EB74)),JP74-EB74,&quot;&quot;)</f><v></v></c><c r="LM74" s="38" t="str"><f aca="false">IF(AND(ISNUMBER(JQ74),ISNUMBER(EC74)),JQ74-EC74,&quot;&quot;)</f><v></v></c><c r="LN74" s="38" t="str"><f aca="false">IF(AND(ISNUMBER(JR74),ISNUMBER(ED74)),JR74-ED74,&quot;&quot;)</f><v></v></c><c r="LO74" s="38" t="str"><f aca="false">IF(AND(ISNUMBER(JS74),ISNUMBER(EE74)),JS74-EE74,&quot;&quot;)</f><v></v></c><c r="LP74" s="38" t="str"><f aca="false">IF(AND(ISNUMBER(JT74),ISNUMBER(EF74)),JT74-EF74,&quot;&quot;)</f><v></v></c><c r="LQ74" s="38" t="str"><f aca="false">IF(AND(ISNUMBER(JU74),ISNUMBER(EG74)),JU74-EG74,&quot;&quot;)</f><v></v></c><c r="LR74" s="38" t="str"><f aca="false">IF(AND(ISNUMBER(JV74),ISNUMBER(EH74)),JV74-EH74,&quot;&quot;)</f><v></v></c><c r="LS74" s="38" t="str"><f aca="false">IF(AND(ISNUMBER(JW74),ISNUMBER(EI74)),JW74-EI74,&quot;&quot;)</f><v></v></c><c r="LT74" s="38" t="str"><f aca="false">IF(AND(ISNUMBER(JX74),ISNUMBER(EJ74)),JX74-EJ74,&quot;&quot;)</f><v></v></c><c r="LU74" s="38" t="str"><f aca="false">IF(AND(ISNUMBER(JY74),ISNUMBER(EK74)),JY74-EK74,&quot;&quot;)</f><v></v></c><c r="LV74" s="38" t="str"><f aca="false">IF(AND(ISNUMBER(JZ74),ISNUMBER(EL74)),JZ74-EL74,&quot;&quot;)</f><v></v></c><c r="LW74" s="38" t="str"><f aca="false">IF(AND(ISNUMBER(KA74),ISNUMBER(EM74)),KA74-EM74,&quot;&quot;)</f><v></v></c><c r="LX74" s="38" t="str"><f aca="false">IF(AND(ISNUMBER(KB74),ISNUMBER(EN74)),KB74-EN74,&quot;&quot;)</f><v></v></c><c r="LY74" s="38" t="str"><f aca="false">IF(AND(ISNUMBER(KC74),ISNUMBER(EO74)),KC74-EO74,&quot;&quot;)</f><v></v></c><c r="LZ74" s="38" t="str"><f aca="false">IF(AND(ISNUMBER(KD74),ISNUMBER(EP74)),KD74-EP74,&quot;&quot;)</f><v></v></c><c r="MA74" s="38" t="str"><f aca="false">IF(AND(ISNUMBER(HT74),ISNUMBER(FX74)),HT74-FX74,&quot;&quot;)</f><v></v></c><c r="MB74" s="38" t="str"><f aca="false">IF(AND(ISNUMBER(HU74),ISNUMBER(FY74)),HU74-FY74,&quot;&quot;)</f><v></v></c><c r="MC74" s="38" t="str"><f aca="false">IF(AND(ISNUMBER(HY74),ISNUMBER(GC74)),HY74-GC74,&quot;&quot;)</f><v></v></c><c r="MD74" s="38" t="n"><f aca="false">HZ74-GD74</f><v>0</v></c></row><row collapsed="false" customFormat="false" customHeight="true" hidden="false" ht="26.25" outlineLevel="0" r="75"><c r="A75" s="35" t="n"><v>41234</v></c><c r="B75" s="92" t="s"><v>467</v></c><c r="C75" s="92" t="s"><v>468</v></c><c r="D75" s="37" t="s"><v>331</v></c><c r="E75" s="38" t="n"><v>53</v></c><c r="F75" s="39" t="n"><v>21519</v></c><c r="G75" s="38" t="s"><v>469</v></c><c r="H75" s="38" t="s"><v>333</v></c><c r="I75" s="38" t="n"><v>1824933</v></c><c r="J75" s="38" t="s"><v>364</v></c><c r="P75" s="38" t="n"><v>-0.5</v></c><c r="Q75" s="38" t="n"><v>-0.47</v></c><c r="R75" s="38" t="s"><v>334</v></c><c r="S75" s="44" t="n"><v>41186</v></c><c r="T75" s="45" t="n"><v>-1</v></c><c r="U75" s="45" t="n"><v>0.5</v></c><c r="V75" s="38" t="n"><v>44</v></c><c r="W75" s="38" t="n"><v>30</v></c><c r="X75" s="38" t="n"><v>12</v></c><c r="Y75" s="38" t="n"><v>618</v></c><c r="Z75" s="38" t="n"><v>23.4</v></c><c r="AA75" s="38" t="n"><v>11.7</v></c><c r="AB75" s="38" t="n"><v>4.85</v></c><c r="AC75" s="38" t="n"><v>3.09</v></c><c r="AD75" s="38" t="n"><v>45.06</v></c><c r="AE75" s="38" t="n"><v>158</v></c><c r="AF75" s="38" t="n"><v>46.04</v></c><c r="AG75" s="38" t="n"><v>68</v></c><c r="AH75" s="38" t="n"><v>0</v></c><c r="AI75" s="38" t="n"><f aca="false">IF(AND(ISNUMBER(SK),SK&gt;0),1,0)</f><v>0</v></c><c r="AK75" s="48" t="s"><v>371</v></c><c r="AL75" s="47" t="s"><v>350</v></c><c r="AZ75" s="38" t="str"><f aca="false">IF(ISNUMBER(AM75),AM75+0.5*AN75,&quot;&quot;)</f><v></v></c><c r="BA75" s="38" t="str"><f aca="false">IF(ISNUMBER(AZ75),IF(ISNUMBER(Q75),AZ75-Q75,&quot;MISSING&quot;),&quot;&quot;)</f><v></v></c><c r="BB75" s="38" t="str"><f aca="false">IF(AND(ISNUMBER(AR75),ISNUMBER(Y75)),AR75-Y75,IF(ISNUMBER(AR75),&quot;MISSING&quot;,&quot;&quot;))</f><v></v></c><c r="BC75" s="39" t="n"><v>41549</v></c><c r="BD75" s="62" t="n"><v>30</v></c><c r="BE75" s="45" t="n"><v>-0.25</v></c><c r="BF75" s="45" t="n"><v>1</v></c><c r="BG75" s="38" t="n"><v>145</v></c><c r="BH75" s="38" t="n"><v>25</v></c><c r="BI75" s="38" t="n"><v>18</v></c><c r="BJ75" s="38" t="n"><v>482</v></c><c r="BK75" s="38" t="n"><v>1642</v></c><c r="BL75" s="38" t="n"><v>27.31</v></c><c r="BM75" s="38" t="n"><v>2.66</v></c><c r="BN75" s="38" t="n"><v>44.41</v></c><c r="BO75" s="38" t="n"><v>17</v></c><c r="BP75" s="38" t="n"><v>45.98</v></c><c r="BQ75" s="38" t="n"><v>107</v></c><c r="BR75" s="38" t="n"><f aca="false">IF(ISNUMBER(BE75),BE75+0.5*BF75,&quot;&quot;)</f><v>0.25</v></c><c r="BS75" s="38" t="n"><f aca="false">IF(ISNUMBER(BR75),IF(ISNUMBER($Q75),BR75-$Q75,&quot;MISSING&quot;),&quot;&quot;)</f><v>0.72</v></c><c r="BT75" s="38" t="n"><f aca="false">IF(AND(ISNUMBER(BJ75),ISNUMBER($Y75)),BJ75-$Y75,IF(ISNUMBER(BJ75),&quot;MISSING&quot;,&quot;&quot;))</f><v>-136</v></c><c r="BU75" s="38" t="n"><f aca="false">IF(AND(ISBLANK($AM75),ISBLANK($BE75)),0,1)</f><v>1</v></c><c r="BV75" s="38" t="n"><f aca="false">IF(AND(ISNUMBER($AM75),ISNUMBER($BE75)),1,0)</f><v>0</v></c><c r="BW75" s="38" t="str"><f aca="false">IF(BV75,SE_PREOP,&quot;&quot;)</f><v></v></c><c r="BX75" s="38" t="str"><f aca="false">IF(FU_6_AND_12,SE_6,&quot;&quot;)</f><v></v></c><c r="BY75" s="38" t="str"><f aca="false">IF(FU_6_AND_12,SE_12,&quot;&quot;)</f><v></v></c><c r="BZ75" s="49" t="n"><f aca="false">IF(AND(ISNUMBER(BC75),ISNUMBER(BE75)),BC75-A75,IF(ISNUMBER(AK75),AK75-A75,0))</f><v>315</v></c><c r="CA75" s="50" t="n"><f aca="false">IF(BZ75&gt;0,BZ75/30,&quot;&quot;)</f><v>10.5</v></c><c r="CB75" s="38" t="str"><f aca="false">IF(AND(ISNUMBER(AZ75),ISNUMBER(BR75)),(BR75-AZ75),&quot;&quot;)</f><v></v></c><c r="CC75" s="38" t="str"><f aca="false">IF(AND(ISNUMBER(AX75), ISNUMBER(AD75)), AVERAGE(AX75,AV75)-AVERAGE(AD75,AF75),&quot;&quot;)</f><v></v></c><c r="CD75" s="38" t="n"><f aca="false">IF(AND(ISNUMBER(BN75), ISNUMBER(AD75)), AVERAGE(BN75,BP75)-AVERAGE(AD75,AF75),&quot;&quot;)</f><v>-0.355000000000004</v></c><c r="CE75" s="38" t="n"><f aca="false">IF(ISNUMBER(CD75),CD75,IF(ISNUMBER(CC75),CC75,&quot;&quot;))</f><v>-0.355000000000004</v></c><c r="CF75" s="38" t="n"><f aca="false">IF(AND(ISNUMBER(SPH_PREOP),ISNUMBER(SE_LAST_)),SPH_PREOP+CYL_PREOP/2,&quot;&quot;)</f><v>-0.75</v></c><c r="CG75" s="38" t="n"><f aca="false">IF(ISNUMBER(SE_12),SE_12,IF(ISNUMBER(SE_6),SE_6,&quot;&quot;))</f><v>0.25</v></c><c r="CH75" s="51" t="n"><f aca="false">IF(AND(ISNUMBER(SE_LAST_),ISNUMBER(REF_TARGET)),SE_LAST_-REF_TARGET,&quot;&quot;)</f><v>0.72</v></c><c r="CI75" s="52" t="n"><f aca="false">IF(ISNUMBER(Y75),IF(ISNUMBER(BJ75),BJ75-Y75,IF(ISNUMBER(AR75),AR75-Y75,&quot;&quot;)),&quot;&quot;)</f><v>-136</v></c><c r="CJ75" s="104" t="n"><f aca="false">IF(ISNUMBER(Z75),IF(ISNUMBER(AT75),AT75-Z75,IF(ISNUMBER(BL75),BL75-Z75,&quot;&quot;)),&quot;&quot;)</f><v>3.91</v></c><c r="CK75" s="53" t="n"><f aca="false">IF(ISNUMBER(LAST_SE_ERROR),REF_TARGET,&quot;&quot;)</f><v>-0.47</v></c><c r="CL75" s="53" t="n"><f aca="false">IF(AND(OR(ISNUMBER(BH75),ISNUMBER(AP75)),ISNUMBER(W75)),-LOG(20/W75)--LOG(20/IF(ISNUMBER(BH75),BH75,AP75)),&quot;&quot;)</f><v>0.0791812460476249</v></c><c r="CM75" s="54" t="n"><f aca="false">IF(ISNUMBER(BF75),BF75,IF(ISNUMBER(AN75),AN75,&quot;&quot;))</f><v>1</v></c><c r="CN75" s="54" t="n"><f aca="false">IF(AND(ISNUMBER(CM75),ISNUMBER(U75)),CM75-U75,&quot;&quot;)</f><v>0.5</v></c><c r="CO75" s="55" t="n"><f aca="false">IF(ISNUMBER(BCVA_12),BCVA_12,IF(ISNUMBER(BCVA_6),BCVA_6,&quot;&quot;))</f><v>25</v></c><c r="CP75" s="55" t="n"><f aca="false">IF(ISNUMBER(CO75),PREOP_BCVA,&quot;&quot;)</f><v>30</v></c><c r="CQ75" s="56" t="n"><f aca="false">IF(AND(REF_TARGET&lt;=0,REF_TARGET&gt;-1),IF(ISNUMBER(UDVA_12),UDVA_12,IF(ISNUMBER(UDVA_6),UDVA_6,&quot;&quot;)),&quot;&quot;)</f><v>30</v></c><c r="CR75" s="53" t="str"><f aca="false">IF(ISNUMBER(PREOP_PENTACAM_RV),IF(ISNUMBER(SPH_6),IF(ISNUMBER($EQ75),0,1),&quot;&quot;),&quot;&quot;)</f><v></v></c><c r="CS75" s="53" t="str"><f aca="false">IF(ISNUMBER(PREOP_PENTACAM_RV),IF(ISNUMBER(SPH_12),IF(ISNUMBER($GM75),0,1),&quot;&quot;),&quot;&quot;)</f><v></v></c><c r="CT75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75" s="52" t="str"><f aca="false">IF(ISNUMBER(GM75),GM75,IF(ISNUMBER(EQ75),EQ75,&quot;&quot;))</f><v></v></c><c r="IJ75" s="38" t="str"><f aca="false">IF(ISNUMBER(GN75),GN75,IF(ISNUMBER(ER75),ER75,&quot;&quot;))</f><v></v></c><c r="IK75" s="38" t="str"><f aca="false">IF(ISNUMBER(GO75),GO75,IF(ISNUMBER(ES75),ES75,&quot;&quot;))</f><v></v></c><c r="IL75" s="38" t="str"><f aca="false">IF(ISNUMBER(GP75),GP75,IF(ISNUMBER(ET75),ET75,&quot;&quot;))</f><v></v></c><c r="IM75" s="38" t="str"><f aca="false">IF(ISNUMBER(GQ75),GQ75,IF(ISNUMBER(EU75),EU75,&quot;&quot;))</f><v></v></c><c r="IN75" s="38" t="str"><f aca="false">IF(ISNUMBER(GR75),GR75,IF(ISNUMBER(EV75),EV75,&quot;&quot;))</f><v></v></c><c r="IO75" s="38" t="str"><f aca="false">IF(ISNUMBER(GS75),GS75,IF(ISNUMBER(EW75),EW75,&quot;&quot;))</f><v></v></c><c r="IP75" s="38" t="str"><f aca="false">IF(ISNUMBER(GT75),GT75,IF(ISNUMBER(EX75),EX75,&quot;&quot;))</f><v></v></c><c r="IQ75" s="38" t="str"><f aca="false">IF(ISNUMBER(GU75),GU75,IF(ISNUMBER(EY75),EY75,&quot;&quot;))</f><v></v></c><c r="IR75" s="38" t="str"><f aca="false">IF(ISNUMBER(GV75),GV75,IF(ISNUMBER(EZ75),EZ75,&quot;&quot;))</f><v></v></c><c r="IS75" s="38" t="str"><f aca="false">IF(ISNUMBER(GW75),GW75,IF(ISNUMBER(FA75),FA75,&quot;&quot;))</f><v></v></c><c r="IT75" s="38" t="str"><f aca="false">IF(ISNUMBER(GX75),GX75,IF(ISNUMBER(FB75),FB75,&quot;&quot;))</f><v></v></c><c r="IU75" s="38" t="str"><f aca="false">IF(ISNUMBER(GY75),GY75,IF(ISNUMBER(FC75),FC75,&quot;&quot;))</f><v></v></c><c r="IV75" s="38" t="str"><f aca="false">IF(ISNUMBER(GZ75),GZ75,IF(ISNUMBER(FD75),FD75,&quot;&quot;))</f><v></v></c><c r="IW75" s="38" t="str"><f aca="false">IF(ISNUMBER(HA75),HA75,IF(ISNUMBER(FE75),FE75,&quot;&quot;))</f><v></v></c><c r="IX75" s="38" t="str"><f aca="false">IF(ISNUMBER(HB75),HB75,IF(ISNUMBER(FF75),FF75,&quot;&quot;))</f><v></v></c><c r="IY75" s="38" t="str"><f aca="false">IF(ISNUMBER(HC75),HC75,IF(ISNUMBER(FG75),FG75,&quot;&quot;))</f><v></v></c><c r="IZ75" s="38" t="str"><f aca="false">IF(ISNUMBER(HD75),HD75,IF(ISNUMBER(FH75),FH75,&quot;&quot;))</f><v></v></c><c r="JA75" s="38" t="str"><f aca="false">IF(ISNUMBER(HE75),HE75,IF(ISNUMBER(FI75),FI75,&quot;&quot;))</f><v></v></c><c r="JB75" s="38" t="str"><f aca="false">IF(ISNUMBER(HF75),HF75,IF(ISNUMBER(FJ75),FJ75,&quot;&quot;))</f><v></v></c><c r="JC75" s="38" t="str"><f aca="false">IF(ISNUMBER(HG75),HG75,IF(ISNUMBER(FK75),FK75,&quot;&quot;))</f><v></v></c><c r="JD75" s="38" t="str"><f aca="false">IF(ISNUMBER(HH75),HH75,IF(ISNUMBER(FL75),FL75,&quot;&quot;))</f><v></v></c><c r="JE75" s="38" t="str"><f aca="false">IF(ISNUMBER(HI75),HI75,IF(ISNUMBER(FM75),FM75,&quot;&quot;))</f><v></v></c><c r="JF75" s="38" t="str"><f aca="false">IF(ISNUMBER(HJ75),HJ75,IF(ISNUMBER(FN75),FN75,&quot;&quot;))</f><v></v></c><c r="JG75" s="38" t="str"><f aca="false">IF(ISNUMBER(HK75),HK75,IF(ISNUMBER(FO75),FO75,&quot;&quot;))</f><v></v></c><c r="JH75" s="38" t="str"><f aca="false">IF(ISNUMBER(HL75),HL75,IF(ISNUMBER(FP75),FP75,&quot;&quot;))</f><v></v></c><c r="JI75" s="38" t="str"><f aca="false">IF(ISNUMBER(HM75),HM75,IF(ISNUMBER(FQ75),FQ75,&quot;&quot;))</f><v></v></c><c r="JJ75" s="38" t="str"><f aca="false">IF(ISNUMBER(HN75),HN75,IF(ISNUMBER(FR75),FR75,&quot;&quot;))</f><v></v></c><c r="JK75" s="38" t="str"><f aca="false">IF(ISNUMBER(HO75),HO75,IF(ISNUMBER(FS75),FS75,&quot;&quot;))</f><v></v></c><c r="JL75" s="38" t="str"><f aca="false">IF(ISNUMBER(HP75),HP75,IF(ISNUMBER(FT75),FT75,&quot;&quot;))</f><v></v></c><c r="JM75" s="38" t="str"><f aca="false">IF(ISNUMBER(HQ75),HQ75,IF(ISNUMBER(FU75),FU75,&quot;&quot;))</f><v></v></c><c r="JN75" s="51" t="str"><f aca="false">IF(ISNUMBER(HR75),HR75,IF(ISNUMBER(FV75),FV75,&quot;&quot;))</f><v></v></c><c r="JO75" s="59" t="str"><f aca="false">IF(ISNUMBER(HS75),HS75,IF(ISNUMBER(FW75),FW75,&quot;&quot;))</f><v></v></c><c r="JP75" s="59" t="str"><f aca="false">IF(ISNUMBER(HT75),HT75,IF(ISNUMBER(FX75),FX75,&quot;&quot;))</f><v></v></c><c r="JQ75" s="59" t="str"><f aca="false">IF(ISNUMBER(HU75),HU75,IF(ISNUMBER(FY75),FY75,&quot;&quot;))</f><v></v></c><c r="JR75" s="59" t="str"><f aca="false">IF(ISNUMBER(HV75),HV75,IF(ISNUMBER(FZ75),FZ75,&quot;&quot;))</f><v></v></c><c r="JS75" s="59" t="str"><f aca="false">IF(ISNUMBER(HW75),HW75,IF(ISNUMBER(GA75),GA75,&quot;&quot;))</f><v></v></c><c r="JT75" s="59" t="str"><f aca="false">IF(ISNUMBER(HX75),HX75,IF(ISNUMBER(GB75),GB75,&quot;&quot;))</f><v></v></c><c r="JU75" s="59" t="str"><f aca="false">IF(ISNUMBER(HY75),HY75,IF(ISNUMBER(GC75),GC75,&quot;&quot;))</f><v></v></c><c r="JV75" s="59" t="str"><f aca="false">IF(ISNUMBER(HZ75),HZ75,IF(ISNUMBER(GD75),GD75,&quot;&quot;))</f><v></v></c><c r="JW75" s="59" t="str"><f aca="false">IF(ISNUMBER(IA75),IA75,IF(ISNUMBER(GE75),GE75,&quot;&quot;))</f><v></v></c><c r="JX75" s="59" t="str"><f aca="false">IF(ISNUMBER(IB75),IB75,IF(ISNUMBER(GF75),GF75,&quot;&quot;))</f><v></v></c><c r="JY75" s="59" t="str"><f aca="false">IF(ISNUMBER(IC75),IC75,IF(ISNUMBER(GG75),GG75,&quot;&quot;))</f><v></v></c><c r="JZ75" s="59" t="str"><f aca="false">IF(ISNUMBER(ID75),ID75,IF(ISNUMBER(GH75),GH75,&quot;&quot;))</f><v></v></c><c r="KA75" s="59" t="str"><f aca="false">IF(ISNUMBER(IE75),IE75,IF(ISNUMBER(GI75),GI75,&quot;&quot;))</f><v></v></c><c r="KB75" s="59" t="str"><f aca="false">IF(ISNUMBER(IF75),IF75,IF(ISNUMBER(GJ75),GJ75,&quot;&quot;))</f><v></v></c><c r="KC75" s="59" t="str"><f aca="false">IF(ISNUMBER(IG75),IG75,IF(ISNUMBER(GK75),GK75,&quot;&quot;))</f><v></v></c><c r="KD75" s="61" t="str"><f aca="false">IF(ISNUMBER(IH75),IH75,IF(ISNUMBER(GL75),GL75,&quot;&quot;))</f><v></v></c><c r="KE75" s="52" t="str"><f aca="false">IF(AND(ISNUMBER(II75),ISNUMBER(CU75)),II75-CU75,&quot;&quot;)</f><v></v></c><c r="KF75" s="38" t="str"><f aca="false">IF(AND(ISNUMBER(IJ75),ISNUMBER(CV75)),IJ75-CV75,&quot;&quot;)</f><v></v></c><c r="KG75" s="38" t="str"><f aca="false">IF(AND(ISNUMBER(IK75),ISNUMBER(CW75)),IK75-CW75,&quot;&quot;)</f><v></v></c><c r="KH75" s="38" t="str"><f aca="false">IF(AND(ISNUMBER(IL75),ISNUMBER(CX75)),IL75-CX75,&quot;&quot;)</f><v></v></c><c r="KI75" s="38" t="str"><f aca="false">IF(AND(ISNUMBER(IM75),ISNUMBER(CY75)),IM75-CY75,&quot;&quot;)</f><v></v></c><c r="KJ75" s="38" t="str"><f aca="false">IF(AND(ISNUMBER(IN75),ISNUMBER(CZ75)),IN75-CZ75,&quot;&quot;)</f><v></v></c><c r="KK75" s="38" t="str"><f aca="false">IF(AND(ISNUMBER(IO75),ISNUMBER(DA75)),IO75-DA75,&quot;&quot;)</f><v></v></c><c r="KL75" s="38" t="str"><f aca="false">IF(AND(ISNUMBER(IP75),ISNUMBER(DB75)),IP75-DB75,&quot;&quot;)</f><v></v></c><c r="KM75" s="38" t="str"><f aca="false">IF(AND(ISNUMBER(IQ75),ISNUMBER(DC75)),IQ75-DC75,&quot;&quot;)</f><v></v></c><c r="KN75" s="38" t="str"><f aca="false">IF(AND(ISNUMBER(IR75),ISNUMBER(DD75)),IR75-DD75,&quot;&quot;)</f><v></v></c><c r="KO75" s="38" t="str"><f aca="false">IF(AND(ISNUMBER(IS75),ISNUMBER(DE75)),IS75-DE75,&quot;&quot;)</f><v></v></c><c r="KP75" s="38" t="str"><f aca="false">IF(AND(ISNUMBER(IT75),ISNUMBER(DF75)),IT75-DF75,&quot;&quot;)</f><v></v></c><c r="KQ75" s="38" t="str"><f aca="false">IF(AND(ISNUMBER(IU75),ISNUMBER(DG75)),IU75-DG75,&quot;&quot;)</f><v></v></c><c r="KR75" s="38" t="str"><f aca="false">IF(AND(ISNUMBER(IV75),ISNUMBER(DH75)),IV75-DH75,&quot;&quot;)</f><v></v></c><c r="KS75" s="38" t="str"><f aca="false">IF(AND(ISNUMBER(IW75),ISNUMBER(DI75)),IW75-DI75,&quot;&quot;)</f><v></v></c><c r="KT75" s="38" t="str"><f aca="false">IF(AND(ISNUMBER(IX75),ISNUMBER(DJ75)),IX75-DJ75,&quot;&quot;)</f><v></v></c><c r="KU75" s="38" t="str"><f aca="false">IF(AND(ISNUMBER(IY75),ISNUMBER(DK75)),IY75-DK75,&quot;&quot;)</f><v></v></c><c r="KV75" s="38" t="str"><f aca="false">IF(AND(ISNUMBER(IZ75),ISNUMBER(DL75)),IZ75-DL75,&quot;&quot;)</f><v></v></c><c r="KW75" s="38" t="str"><f aca="false">IF(AND(ISNUMBER(JA75),ISNUMBER(DM75)),JA75-DM75,&quot;&quot;)</f><v></v></c><c r="KX75" s="38" t="str"><f aca="false">IF(AND(ISNUMBER(JB75),ISNUMBER(DN75)),JB75-DN75,&quot;&quot;)</f><v></v></c><c r="KY75" s="38" t="str"><f aca="false">IF(AND(ISNUMBER(JC75),ISNUMBER(DO75)),JC75-DO75,&quot;&quot;)</f><v></v></c><c r="KZ75" s="38" t="str"><f aca="false">IF(AND(ISNUMBER(JD75),ISNUMBER(DP75)),JD75-DP75,&quot;&quot;)</f><v></v></c><c r="LA75" s="38" t="str"><f aca="false">IF(AND(ISNUMBER(JE75),ISNUMBER(DQ75)),JE75-DQ75,&quot;&quot;)</f><v></v></c><c r="LB75" s="38" t="str"><f aca="false">IF(AND(ISNUMBER(JF75),ISNUMBER(DR75)),JF75-DR75,&quot;&quot;)</f><v></v></c><c r="LC75" s="38" t="str"><f aca="false">IF(AND(ISNUMBER(JG75),ISNUMBER(DS75)),JG75-DS75,&quot;&quot;)</f><v></v></c><c r="LD75" s="38" t="str"><f aca="false">IF(AND(ISNUMBER(JH75),ISNUMBER(DT75)),JH75-DT75,&quot;&quot;)</f><v></v></c><c r="LE75" s="38" t="str"><f aca="false">IF(AND(ISNUMBER(JI75),ISNUMBER(DU75)),JI75-DU75,&quot;&quot;)</f><v></v></c><c r="LF75" s="38" t="str"><f aca="false">IF(AND(ISNUMBER(JJ75),ISNUMBER(DV75)),JJ75-DV75,&quot;&quot;)</f><v></v></c><c r="LG75" s="38" t="str"><f aca="false">IF(AND(ISNUMBER(JK75),ISNUMBER(DW75)),JK75-DW75,&quot;&quot;)</f><v></v></c><c r="LH75" s="38" t="str"><f aca="false">IF(AND(ISNUMBER(JL75),ISNUMBER(DX75)),JL75-DX75,&quot;&quot;)</f><v></v></c><c r="LI75" s="38" t="str"><f aca="false">IF(AND(ISNUMBER(JM75),ISNUMBER(DY75)),JM75-DY75,&quot;&quot;)</f><v></v></c><c r="LJ75" s="38" t="str"><f aca="false">IF(AND(ISNUMBER(JN75),ISNUMBER(DZ75)),JN75-DZ75,&quot;&quot;)</f><v></v></c><c r="LK75" s="38" t="str"><f aca="false">IF(AND(ISNUMBER(JO75),ISNUMBER(EA75)),JO75-EA75,&quot;&quot;)</f><v></v></c><c r="LL75" s="38" t="str"><f aca="false">IF(AND(ISNUMBER(JP75),ISNUMBER(EB75)),JP75-EB75,&quot;&quot;)</f><v></v></c><c r="LM75" s="38" t="str"><f aca="false">IF(AND(ISNUMBER(JQ75),ISNUMBER(EC75)),JQ75-EC75,&quot;&quot;)</f><v></v></c><c r="LN75" s="38" t="str"><f aca="false">IF(AND(ISNUMBER(JR75),ISNUMBER(ED75)),JR75-ED75,&quot;&quot;)</f><v></v></c><c r="LO75" s="38" t="str"><f aca="false">IF(AND(ISNUMBER(JS75),ISNUMBER(EE75)),JS75-EE75,&quot;&quot;)</f><v></v></c><c r="LP75" s="38" t="str"><f aca="false">IF(AND(ISNUMBER(JT75),ISNUMBER(EF75)),JT75-EF75,&quot;&quot;)</f><v></v></c><c r="LQ75" s="38" t="str"><f aca="false">IF(AND(ISNUMBER(JU75),ISNUMBER(EG75)),JU75-EG75,&quot;&quot;)</f><v></v></c><c r="LR75" s="38" t="str"><f aca="false">IF(AND(ISNUMBER(JV75),ISNUMBER(EH75)),JV75-EH75,&quot;&quot;)</f><v></v></c><c r="LS75" s="38" t="str"><f aca="false">IF(AND(ISNUMBER(JW75),ISNUMBER(EI75)),JW75-EI75,&quot;&quot;)</f><v></v></c><c r="LT75" s="38" t="str"><f aca="false">IF(AND(ISNUMBER(JX75),ISNUMBER(EJ75)),JX75-EJ75,&quot;&quot;)</f><v></v></c><c r="LU75" s="38" t="str"><f aca="false">IF(AND(ISNUMBER(JY75),ISNUMBER(EK75)),JY75-EK75,&quot;&quot;)</f><v></v></c><c r="LV75" s="38" t="str"><f aca="false">IF(AND(ISNUMBER(JZ75),ISNUMBER(EL75)),JZ75-EL75,&quot;&quot;)</f><v></v></c><c r="LW75" s="38" t="str"><f aca="false">IF(AND(ISNUMBER(KA75),ISNUMBER(EM75)),KA75-EM75,&quot;&quot;)</f><v></v></c><c r="LX75" s="38" t="str"><f aca="false">IF(AND(ISNUMBER(KB75),ISNUMBER(EN75)),KB75-EN75,&quot;&quot;)</f><v></v></c><c r="LY75" s="38" t="str"><f aca="false">IF(AND(ISNUMBER(KC75),ISNUMBER(EO75)),KC75-EO75,&quot;&quot;)</f><v></v></c><c r="LZ75" s="38" t="str"><f aca="false">IF(AND(ISNUMBER(KD75),ISNUMBER(EP75)),KD75-EP75,&quot;&quot;)</f><v></v></c><c r="MA75" s="38" t="str"><f aca="false">IF(AND(ISNUMBER(HT75),ISNUMBER(FX75)),HT75-FX75,&quot;&quot;)</f><v></v></c><c r="MB75" s="38" t="str"><f aca="false">IF(AND(ISNUMBER(HU75),ISNUMBER(FY75)),HU75-FY75,&quot;&quot;)</f><v></v></c><c r="MC75" s="38" t="str"><f aca="false">IF(AND(ISNUMBER(HY75),ISNUMBER(GC75)),HY75-GC75,&quot;&quot;)</f><v></v></c><c r="MD75" s="38" t="n"><f aca="false">HZ75-GD75</f><v>0</v></c></row><row collapsed="false" customFormat="false" customHeight="true" hidden="false" ht="26.25" outlineLevel="0" r="76"><c r="A76" s="81" t="n"><v>41451</v></c><c r="B76" s="36" t="s"><v>472</v></c><c r="C76" s="36" t="s"><v>473</v></c><c r="D76" s="37" t="s"><v>331</v></c><c r="E76" s="38" t="n"><v>67</v></c><c r="F76" s="39" t="n"><v>16959</v></c><c r="G76" s="38" t="s"><v>340</v></c><c r="H76" s="38" t="s"><v>333</v></c><c r="I76" s="38" t="n"><v>1822626</v></c><c r="J76" s="38" t="s"><v>364</v></c><c r="P76" s="42" t="n"><v>-0.5</v></c><c r="Q76" s="38" t="n"><v>-0.73</v></c><c r="R76" s="38" t="s"><v>334</v></c><c r="S76" s="85" t="n"><v>41417</v></c><c r="T76" s="45" t="n"><v>-2</v></c><c r="U76" s="45" t="n"><v>0.25</v></c><c r="V76" s="38" t="n"><v>67</v></c><c r="W76" s="38" t="n"><v>40</v></c><c r="X76" s="38" t="n"><v>12</v></c><c r="Y76" s="38" t="n"><v>614</v></c><c r="AH76" s="38" t="n"><v>0</v></c><c r="AI76" s="38" t="n"><f aca="false">IF(AND(ISNUMBER(SK),SK&gt;0),1,0)</f><v>0</v></c><c r="AK76" s="39" t="n"><v>41631</v></c><c r="AL76" s="62" t="n"><v>25</v></c><c r="AM76" s="45" t="n"><v>-0.25</v></c><c r="AN76" s="45" t="n"><v>0.5</v></c><c r="AO76" s="38" t="n"><v>47</v></c><c r="AP76" s="38" t="n"><v>25</v></c><c r="AQ76" s="38" t="n"><v>10</v></c><c r="AR76" s="38" t="n"><v>468</v></c><c r="AS76" s="38" t="n"><v>1855</v></c><c r="AT76" s="38" t="s"><v>350</v></c><c r="AU76" s="38" t="s"><v>350</v></c><c r="AV76" s="38" t="s"><v>350</v></c><c r="AW76" s="38" t="s"><v>350</v></c><c r="AX76" s="38" t="s"><v>350</v></c><c r="AY76" s="38" t="s"><v>350</v></c><c r="AZ76" s="38" t="n"><f aca="false">IF(ISNUMBER(AM76),AM76+0.5*AN76,&quot;&quot;)</f><v>0</v></c><c r="BA76" s="38" t="n"><f aca="false">IF(ISNUMBER(AZ76),IF(ISNUMBER(Q76),AZ76-Q76,&quot;MISSING&quot;),&quot;&quot;)</f><v>0.73</v></c><c r="BB76" s="38" t="n"><f aca="false">IF(AND(ISNUMBER(AR76),ISNUMBER(Y76)),AR76-Y76,IF(ISNUMBER(AR76),&quot;MISSING&quot;,&quot;&quot;))</f><v>-146</v></c><c r="BC76" s="71" t="n"><v>41809</v></c><c r="BD76" s="47"/><c r="BS76" s="38" t="str"><f aca="false">IF(ISNUMBER(BR76),IF(ISNUMBER($Q76),BR76-$Q76,&quot;MISSING&quot;),&quot;&quot;)</f><v></v></c><c r="BT76" s="38" t="str"><f aca="false">IF(AND(ISNUMBER(BJ76),ISNUMBER($Y76)),BJ76-$Y76,IF(ISNUMBER(BJ76),&quot;MISSING&quot;,&quot;&quot;))</f><v></v></c><c r="BV76" s="38" t="n"><f aca="false">IF(AND(ISNUMBER($AM76),ISNUMBER($BE76)),1,0)</f><v>0</v></c><c r="BW76" s="38" t="str"><f aca="false">IF(BV76,SE_PREOP,&quot;&quot;)</f><v></v></c><c r="BX76" s="38" t="str"><f aca="false">IF(FU_6_AND_12,SE_6,&quot;&quot;)</f><v></v></c><c r="BY76" s="38" t="str"><f aca="false">IF(FU_6_AND_12,SE_12,&quot;&quot;)</f><v></v></c><c r="BZ76" s="49" t="n"><f aca="false">IF(AND(ISNUMBER(BC76),ISNUMBER(BE76)),BC76-A76,IF(ISNUMBER(AK76),AK76-A76,0))</f><v>180</v></c><c r="CA76" s="50" t="n"><f aca="false">IF(BZ76&gt;0,BZ76/30,&quot;&quot;)</f><v>6</v></c><c r="CB76" s="38" t="str"><f aca="false">IF(AND(ISNUMBER(AZ76),ISNUMBER(BR76)),(BR76-AZ76),&quot;&quot;)</f><v></v></c><c r="CC76" s="38" t="str"><f aca="false">IF(AND(ISNUMBER(AX76), ISNUMBER(AD76)), AVERAGE(AX76,AV76)-AVERAGE(AD76,AF76),&quot;&quot;)</f><v></v></c><c r="CD76" s="38" t="str"><f aca="false">IF(AND(ISNUMBER(BN76), ISNUMBER(AD76)), AVERAGE(BN76,BP76)-AVERAGE(AD76,AF76),&quot;&quot;)</f><v></v></c><c r="CE76" s="38" t="str"><f aca="false">IF(ISNUMBER(CD76),CD76,IF(ISNUMBER(CC76),CC76,&quot;&quot;))</f><v></v></c><c r="CF76" s="38" t="n"><f aca="false">IF(AND(ISNUMBER(SPH_PREOP),ISNUMBER(SE_LAST_)),SPH_PREOP+CYL_PREOP/2,&quot;&quot;)</f><v>-1.875</v></c><c r="CG76" s="38" t="n"><f aca="false">IF(ISNUMBER(SE_12),SE_12,IF(ISNUMBER(SE_6),SE_6,&quot;&quot;))</f><v>0</v></c><c r="CH76" s="51" t="n"><f aca="false">IF(AND(ISNUMBER(SE_LAST_),ISNUMBER(REF_TARGET)),SE_LAST_-REF_TARGET,&quot;&quot;)</f><v>0.73</v></c><c r="CI76" s="52" t="n"><f aca="false">IF(ISNUMBER(Y76),IF(ISNUMBER(BJ76),BJ76-Y76,IF(ISNUMBER(AR76),AR76-Y76,&quot;&quot;)),&quot;&quot;)</f><v>-146</v></c><c r="CJ76" s="38" t="str"><f aca="false">IF(ISNUMBER(Z76),IF(ISNUMBER(AT76),AT76-Z76,IF(ISNUMBER(BL76),BL76-Z76,&quot;&quot;)),&quot;&quot;)</f><v></v></c><c r="CK76" s="53" t="n"><f aca="false">IF(ISNUMBER(LAST_SE_ERROR),REF_TARGET,&quot;&quot;)</f><v>-0.73</v></c><c r="CL76" s="53" t="n"><f aca="false">IF(AND(OR(ISNUMBER(BH76),ISNUMBER(AP76)),ISNUMBER(W76)),-LOG(20/W76)--LOG(20/IF(ISNUMBER(BH76),BH76,AP76)),&quot;&quot;)</f><v>0.204119982655925</v></c><c r="CM76" s="54" t="n"><f aca="false">IF(ISNUMBER(BF76),BF76,IF(ISNUMBER(AN76),AN76,&quot;&quot;))</f><v>0.5</v></c><c r="CN76" s="54" t="n"><f aca="false">IF(AND(ISNUMBER(CM76),ISNUMBER(U76)),CM76-U76,&quot;&quot;)</f><v>0.25</v></c><c r="CO76" s="55" t="n"><f aca="false">IF(ISNUMBER(BCVA_12),BCVA_12,IF(ISNUMBER(BCVA_6),BCVA_6,&quot;&quot;))</f><v>25</v></c><c r="CP76" s="55" t="n"><f aca="false">IF(ISNUMBER(CO76),PREOP_BCVA,&quot;&quot;)</f><v>40</v></c><c r="CQ76" s="56" t="n"><f aca="false">IF(AND(REF_TARGET&lt;=0,REF_TARGET&gt;-1),IF(ISNUMBER(UDVA_12),UDVA_12,IF(ISNUMBER(UDVA_6),UDVA_6,&quot;&quot;)),&quot;&quot;)</f><v>25</v></c><c r="CR76" s="53" t="str"><f aca="false">IF(ISNUMBER(PREOP_PENTACAM_RV),IF(ISNUMBER(SPH_6),IF(ISNUMBER($EQ76),0,1),&quot;&quot;),&quot;&quot;)</f><v></v></c><c r="CS76" s="53" t="str"><f aca="false">IF(ISNUMBER(PREOP_PENTACAM_RV),IF(ISNUMBER(SPH_12),IF(ISNUMBER($GM76),0,1),&quot;&quot;),&quot;&quot;)</f><v></v></c><c r="CT76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B76" s="59" t="n"><v>43.9</v></c><c r="EC76" s="59" t="n"><v>44.5</v></c><c r="ED76" s="59" t="n"><v>44.2</v></c><c r="EE76" s="59" t="n"><v>5.9</v></c><c r="EF76" s="59" t="n"><v>0.6</v></c><c r="EG76" s="59" t="n"><v>-6</v></c><c r="EH76" s="59" t="n"><v>-6.3</v></c><c r="EI76" s="59" t="n"><v>-6.1</v></c><c r="EJ76" s="59" t="n"><v>104.1</v></c><c r="EK76" s="59" t="n"><v>0.3</v></c><c r="EL76" s="59" t="n"><v>4.5</v></c><c r="EM76" s="59" t="n"><v>12.9</v></c><c r="EN76" s="59" t="n"><v>27.2</v></c><c r="EO76" s="59" t="n"><v>63.8</v></c><c r="EP76" s="60" t="n"><v>18</v></c><c r="II76" s="52" t="str"><f aca="false">IF(ISNUMBER(GM76),GM76,IF(ISNUMBER(EQ76),EQ76,&quot;&quot;))</f><v></v></c><c r="IJ76" s="38" t="str"><f aca="false">IF(ISNUMBER(GN76),GN76,IF(ISNUMBER(ER76),ER76,&quot;&quot;))</f><v></v></c><c r="IK76" s="38" t="str"><f aca="false">IF(ISNUMBER(GO76),GO76,IF(ISNUMBER(ES76),ES76,&quot;&quot;))</f><v></v></c><c r="IL76" s="38" t="str"><f aca="false">IF(ISNUMBER(GP76),GP76,IF(ISNUMBER(ET76),ET76,&quot;&quot;))</f><v></v></c><c r="IM76" s="38" t="str"><f aca="false">IF(ISNUMBER(GQ76),GQ76,IF(ISNUMBER(EU76),EU76,&quot;&quot;))</f><v></v></c><c r="IN76" s="38" t="str"><f aca="false">IF(ISNUMBER(GR76),GR76,IF(ISNUMBER(EV76),EV76,&quot;&quot;))</f><v></v></c><c r="IO76" s="38" t="str"><f aca="false">IF(ISNUMBER(GS76),GS76,IF(ISNUMBER(EW76),EW76,&quot;&quot;))</f><v></v></c><c r="IP76" s="38" t="str"><f aca="false">IF(ISNUMBER(GT76),GT76,IF(ISNUMBER(EX76),EX76,&quot;&quot;))</f><v></v></c><c r="IQ76" s="38" t="str"><f aca="false">IF(ISNUMBER(GU76),GU76,IF(ISNUMBER(EY76),EY76,&quot;&quot;))</f><v></v></c><c r="IR76" s="38" t="str"><f aca="false">IF(ISNUMBER(GV76),GV76,IF(ISNUMBER(EZ76),EZ76,&quot;&quot;))</f><v></v></c><c r="IS76" s="38" t="str"><f aca="false">IF(ISNUMBER(GW76),GW76,IF(ISNUMBER(FA76),FA76,&quot;&quot;))</f><v></v></c><c r="IT76" s="38" t="str"><f aca="false">IF(ISNUMBER(GX76),GX76,IF(ISNUMBER(FB76),FB76,&quot;&quot;))</f><v></v></c><c r="IU76" s="38" t="str"><f aca="false">IF(ISNUMBER(GY76),GY76,IF(ISNUMBER(FC76),FC76,&quot;&quot;))</f><v></v></c><c r="IV76" s="38" t="str"><f aca="false">IF(ISNUMBER(GZ76),GZ76,IF(ISNUMBER(FD76),FD76,&quot;&quot;))</f><v></v></c><c r="IW76" s="38" t="str"><f aca="false">IF(ISNUMBER(HA76),HA76,IF(ISNUMBER(FE76),FE76,&quot;&quot;))</f><v></v></c><c r="IX76" s="38" t="str"><f aca="false">IF(ISNUMBER(HB76),HB76,IF(ISNUMBER(FF76),FF76,&quot;&quot;))</f><v></v></c><c r="IY76" s="38" t="str"><f aca="false">IF(ISNUMBER(HC76),HC76,IF(ISNUMBER(FG76),FG76,&quot;&quot;))</f><v></v></c><c r="IZ76" s="38" t="str"><f aca="false">IF(ISNUMBER(HD76),HD76,IF(ISNUMBER(FH76),FH76,&quot;&quot;))</f><v></v></c><c r="JA76" s="38" t="str"><f aca="false">IF(ISNUMBER(HE76),HE76,IF(ISNUMBER(FI76),FI76,&quot;&quot;))</f><v></v></c><c r="JB76" s="38" t="str"><f aca="false">IF(ISNUMBER(HF76),HF76,IF(ISNUMBER(FJ76),FJ76,&quot;&quot;))</f><v></v></c><c r="JC76" s="38" t="str"><f aca="false">IF(ISNUMBER(HG76),HG76,IF(ISNUMBER(FK76),FK76,&quot;&quot;))</f><v></v></c><c r="JD76" s="38" t="str"><f aca="false">IF(ISNUMBER(HH76),HH76,IF(ISNUMBER(FL76),FL76,&quot;&quot;))</f><v></v></c><c r="JE76" s="38" t="str"><f aca="false">IF(ISNUMBER(HI76),HI76,IF(ISNUMBER(FM76),FM76,&quot;&quot;))</f><v></v></c><c r="JF76" s="38" t="str"><f aca="false">IF(ISNUMBER(HJ76),HJ76,IF(ISNUMBER(FN76),FN76,&quot;&quot;))</f><v></v></c><c r="JG76" s="38" t="str"><f aca="false">IF(ISNUMBER(HK76),HK76,IF(ISNUMBER(FO76),FO76,&quot;&quot;))</f><v></v></c><c r="JH76" s="38" t="str"><f aca="false">IF(ISNUMBER(HL76),HL76,IF(ISNUMBER(FP76),FP76,&quot;&quot;))</f><v></v></c><c r="JI76" s="38" t="str"><f aca="false">IF(ISNUMBER(HM76),HM76,IF(ISNUMBER(FQ76),FQ76,&quot;&quot;))</f><v></v></c><c r="JJ76" s="38" t="str"><f aca="false">IF(ISNUMBER(HN76),HN76,IF(ISNUMBER(FR76),FR76,&quot;&quot;))</f><v></v></c><c r="JK76" s="38" t="str"><f aca="false">IF(ISNUMBER(HO76),HO76,IF(ISNUMBER(FS76),FS76,&quot;&quot;))</f><v></v></c><c r="JL76" s="38" t="str"><f aca="false">IF(ISNUMBER(HP76),HP76,IF(ISNUMBER(FT76),FT76,&quot;&quot;))</f><v></v></c><c r="JM76" s="38" t="str"><f aca="false">IF(ISNUMBER(HQ76),HQ76,IF(ISNUMBER(FU76),FU76,&quot;&quot;))</f><v></v></c><c r="JN76" s="51" t="str"><f aca="false">IF(ISNUMBER(HR76),HR76,IF(ISNUMBER(FV76),FV76,&quot;&quot;))</f><v></v></c><c r="JO76" s="59" t="str"><f aca="false">IF(ISNUMBER(HS76),HS76,IF(ISNUMBER(FW76),FW76,&quot;&quot;))</f><v></v></c><c r="JP76" s="59" t="str"><f aca="false">IF(ISNUMBER(HT76),HT76,IF(ISNUMBER(FX76),FX76,&quot;&quot;))</f><v></v></c><c r="JQ76" s="59" t="str"><f aca="false">IF(ISNUMBER(HU76),HU76,IF(ISNUMBER(FY76),FY76,&quot;&quot;))</f><v></v></c><c r="JR76" s="59" t="str"><f aca="false">IF(ISNUMBER(HV76),HV76,IF(ISNUMBER(FZ76),FZ76,&quot;&quot;))</f><v></v></c><c r="JS76" s="59" t="str"><f aca="false">IF(ISNUMBER(HW76),HW76,IF(ISNUMBER(GA76),GA76,&quot;&quot;))</f><v></v></c><c r="JT76" s="59" t="str"><f aca="false">IF(ISNUMBER(HX76),HX76,IF(ISNUMBER(GB76),GB76,&quot;&quot;))</f><v></v></c><c r="JU76" s="59" t="str"><f aca="false">IF(ISNUMBER(HY76),HY76,IF(ISNUMBER(GC76),GC76,&quot;&quot;))</f><v></v></c><c r="JV76" s="59" t="str"><f aca="false">IF(ISNUMBER(HZ76),HZ76,IF(ISNUMBER(GD76),GD76,&quot;&quot;))</f><v></v></c><c r="JW76" s="59" t="str"><f aca="false">IF(ISNUMBER(IA76),IA76,IF(ISNUMBER(GE76),GE76,&quot;&quot;))</f><v></v></c><c r="JX76" s="59" t="str"><f aca="false">IF(ISNUMBER(IB76),IB76,IF(ISNUMBER(GF76),GF76,&quot;&quot;))</f><v></v></c><c r="JY76" s="59" t="str"><f aca="false">IF(ISNUMBER(IC76),IC76,IF(ISNUMBER(GG76),GG76,&quot;&quot;))</f><v></v></c><c r="JZ76" s="59" t="str"><f aca="false">IF(ISNUMBER(ID76),ID76,IF(ISNUMBER(GH76),GH76,&quot;&quot;))</f><v></v></c><c r="KA76" s="59" t="str"><f aca="false">IF(ISNUMBER(IE76),IE76,IF(ISNUMBER(GI76),GI76,&quot;&quot;))</f><v></v></c><c r="KB76" s="59" t="str"><f aca="false">IF(ISNUMBER(IF76),IF76,IF(ISNUMBER(GJ76),GJ76,&quot;&quot;))</f><v></v></c><c r="KC76" s="59" t="str"><f aca="false">IF(ISNUMBER(IG76),IG76,IF(ISNUMBER(GK76),GK76,&quot;&quot;))</f><v></v></c><c r="KD76" s="61" t="str"><f aca="false">IF(ISNUMBER(IH76),IH76,IF(ISNUMBER(GL76),GL76,&quot;&quot;))</f><v></v></c><c r="KE76" s="52" t="str"><f aca="false">IF(AND(ISNUMBER(II76),ISNUMBER(CU76)),II76-CU76,&quot;&quot;)</f><v></v></c><c r="KF76" s="38" t="str"><f aca="false">IF(AND(ISNUMBER(IJ76),ISNUMBER(CV76)),IJ76-CV76,&quot;&quot;)</f><v></v></c><c r="KG76" s="38" t="str"><f aca="false">IF(AND(ISNUMBER(IK76),ISNUMBER(CW76)),IK76-CW76,&quot;&quot;)</f><v></v></c><c r="KH76" s="38" t="str"><f aca="false">IF(AND(ISNUMBER(IL76),ISNUMBER(CX76)),IL76-CX76,&quot;&quot;)</f><v></v></c><c r="KI76" s="38" t="str"><f aca="false">IF(AND(ISNUMBER(IM76),ISNUMBER(CY76)),IM76-CY76,&quot;&quot;)</f><v></v></c><c r="KJ76" s="38" t="str"><f aca="false">IF(AND(ISNUMBER(IN76),ISNUMBER(CZ76)),IN76-CZ76,&quot;&quot;)</f><v></v></c><c r="KK76" s="38" t="str"><f aca="false">IF(AND(ISNUMBER(IO76),ISNUMBER(DA76)),IO76-DA76,&quot;&quot;)</f><v></v></c><c r="KL76" s="38" t="str"><f aca="false">IF(AND(ISNUMBER(IP76),ISNUMBER(DB76)),IP76-DB76,&quot;&quot;)</f><v></v></c><c r="KM76" s="38" t="str"><f aca="false">IF(AND(ISNUMBER(IQ76),ISNUMBER(DC76)),IQ76-DC76,&quot;&quot;)</f><v></v></c><c r="KN76" s="38" t="str"><f aca="false">IF(AND(ISNUMBER(IR76),ISNUMBER(DD76)),IR76-DD76,&quot;&quot;)</f><v></v></c><c r="KO76" s="38" t="str"><f aca="false">IF(AND(ISNUMBER(IS76),ISNUMBER(DE76)),IS76-DE76,&quot;&quot;)</f><v></v></c><c r="KP76" s="38" t="str"><f aca="false">IF(AND(ISNUMBER(IT76),ISNUMBER(DF76)),IT76-DF76,&quot;&quot;)</f><v></v></c><c r="KQ76" s="38" t="str"><f aca="false">IF(AND(ISNUMBER(IU76),ISNUMBER(DG76)),IU76-DG76,&quot;&quot;)</f><v></v></c><c r="KR76" s="38" t="str"><f aca="false">IF(AND(ISNUMBER(IV76),ISNUMBER(DH76)),IV76-DH76,&quot;&quot;)</f><v></v></c><c r="KS76" s="38" t="str"><f aca="false">IF(AND(ISNUMBER(IW76),ISNUMBER(DI76)),IW76-DI76,&quot;&quot;)</f><v></v></c><c r="KT76" s="38" t="str"><f aca="false">IF(AND(ISNUMBER(IX76),ISNUMBER(DJ76)),IX76-DJ76,&quot;&quot;)</f><v></v></c><c r="KU76" s="38" t="str"><f aca="false">IF(AND(ISNUMBER(IY76),ISNUMBER(DK76)),IY76-DK76,&quot;&quot;)</f><v></v></c><c r="KV76" s="38" t="str"><f aca="false">IF(AND(ISNUMBER(IZ76),ISNUMBER(DL76)),IZ76-DL76,&quot;&quot;)</f><v></v></c><c r="KW76" s="38" t="str"><f aca="false">IF(AND(ISNUMBER(JA76),ISNUMBER(DM76)),JA76-DM76,&quot;&quot;)</f><v></v></c><c r="KX76" s="38" t="str"><f aca="false">IF(AND(ISNUMBER(JB76),ISNUMBER(DN76)),JB76-DN76,&quot;&quot;)</f><v></v></c><c r="KY76" s="38" t="str"><f aca="false">IF(AND(ISNUMBER(JC76),ISNUMBER(DO76)),JC76-DO76,&quot;&quot;)</f><v></v></c><c r="KZ76" s="38" t="str"><f aca="false">IF(AND(ISNUMBER(JD76),ISNUMBER(DP76)),JD76-DP76,&quot;&quot;)</f><v></v></c><c r="LA76" s="38" t="str"><f aca="false">IF(AND(ISNUMBER(JE76),ISNUMBER(DQ76)),JE76-DQ76,&quot;&quot;)</f><v></v></c><c r="LB76" s="38" t="str"><f aca="false">IF(AND(ISNUMBER(JF76),ISNUMBER(DR76)),JF76-DR76,&quot;&quot;)</f><v></v></c><c r="LC76" s="38" t="str"><f aca="false">IF(AND(ISNUMBER(JG76),ISNUMBER(DS76)),JG76-DS76,&quot;&quot;)</f><v></v></c><c r="LD76" s="38" t="str"><f aca="false">IF(AND(ISNUMBER(JH76),ISNUMBER(DT76)),JH76-DT76,&quot;&quot;)</f><v></v></c><c r="LE76" s="38" t="str"><f aca="false">IF(AND(ISNUMBER(JI76),ISNUMBER(DU76)),JI76-DU76,&quot;&quot;)</f><v></v></c><c r="LF76" s="38" t="str"><f aca="false">IF(AND(ISNUMBER(JJ76),ISNUMBER(DV76)),JJ76-DV76,&quot;&quot;)</f><v></v></c><c r="LG76" s="38" t="str"><f aca="false">IF(AND(ISNUMBER(JK76),ISNUMBER(DW76)),JK76-DW76,&quot;&quot;)</f><v></v></c><c r="LH76" s="38" t="str"><f aca="false">IF(AND(ISNUMBER(JL76),ISNUMBER(DX76)),JL76-DX76,&quot;&quot;)</f><v></v></c><c r="LI76" s="38" t="str"><f aca="false">IF(AND(ISNUMBER(JM76),ISNUMBER(DY76)),JM76-DY76,&quot;&quot;)</f><v></v></c><c r="LJ76" s="38" t="str"><f aca="false">IF(AND(ISNUMBER(JN76),ISNUMBER(DZ76)),JN76-DZ76,&quot;&quot;)</f><v></v></c><c r="LK76" s="38" t="str"><f aca="false">IF(AND(ISNUMBER(JO76),ISNUMBER(EA76)),JO76-EA76,&quot;&quot;)</f><v></v></c><c r="LL76" s="38" t="str"><f aca="false">IF(AND(ISNUMBER(JP76),ISNUMBER(EB76)),JP76-EB76,&quot;&quot;)</f><v></v></c><c r="LM76" s="38" t="str"><f aca="false">IF(AND(ISNUMBER(JQ76),ISNUMBER(EC76)),JQ76-EC76,&quot;&quot;)</f><v></v></c><c r="LN76" s="38" t="str"><f aca="false">IF(AND(ISNUMBER(JR76),ISNUMBER(ED76)),JR76-ED76,&quot;&quot;)</f><v></v></c><c r="LO76" s="38" t="str"><f aca="false">IF(AND(ISNUMBER(JS76),ISNUMBER(EE76)),JS76-EE76,&quot;&quot;)</f><v></v></c><c r="LP76" s="38" t="str"><f aca="false">IF(AND(ISNUMBER(JT76),ISNUMBER(EF76)),JT76-EF76,&quot;&quot;)</f><v></v></c><c r="LQ76" s="38" t="str"><f aca="false">IF(AND(ISNUMBER(JU76),ISNUMBER(EG76)),JU76-EG76,&quot;&quot;)</f><v></v></c><c r="LR76" s="38" t="str"><f aca="false">IF(AND(ISNUMBER(JV76),ISNUMBER(EH76)),JV76-EH76,&quot;&quot;)</f><v></v></c><c r="LS76" s="38" t="str"><f aca="false">IF(AND(ISNUMBER(JW76),ISNUMBER(EI76)),JW76-EI76,&quot;&quot;)</f><v></v></c><c r="LT76" s="38" t="str"><f aca="false">IF(AND(ISNUMBER(JX76),ISNUMBER(EJ76)),JX76-EJ76,&quot;&quot;)</f><v></v></c><c r="LU76" s="38" t="str"><f aca="false">IF(AND(ISNUMBER(JY76),ISNUMBER(EK76)),JY76-EK76,&quot;&quot;)</f><v></v></c><c r="LV76" s="38" t="str"><f aca="false">IF(AND(ISNUMBER(JZ76),ISNUMBER(EL76)),JZ76-EL76,&quot;&quot;)</f><v></v></c><c r="LW76" s="38" t="str"><f aca="false">IF(AND(ISNUMBER(KA76),ISNUMBER(EM76)),KA76-EM76,&quot;&quot;)</f><v></v></c><c r="LX76" s="38" t="str"><f aca="false">IF(AND(ISNUMBER(KB76),ISNUMBER(EN76)),KB76-EN76,&quot;&quot;)</f><v></v></c><c r="LY76" s="38" t="str"><f aca="false">IF(AND(ISNUMBER(KC76),ISNUMBER(EO76)),KC76-EO76,&quot;&quot;)</f><v></v></c><c r="LZ76" s="38" t="str"><f aca="false">IF(AND(ISNUMBER(KD76),ISNUMBER(EP76)),KD76-EP76,&quot;&quot;)</f><v></v></c><c r="MA76" s="38" t="str"><f aca="false">IF(AND(ISNUMBER(HT76),ISNUMBER(FX76)),HT76-FX76,&quot;&quot;)</f><v></v></c><c r="MB76" s="38" t="str"><f aca="false">IF(AND(ISNUMBER(HU76),ISNUMBER(FY76)),HU76-FY76,&quot;&quot;)</f><v></v></c><c r="MC76" s="38" t="str"><f aca="false">IF(AND(ISNUMBER(HY76),ISNUMBER(GC76)),HY76-GC76,&quot;&quot;)</f><v></v></c><c r="MD76" s="38" t="n"><f aca="false">HZ76-GD76</f><v>0</v></c></row><row collapsed="false" customFormat="false" customHeight="true" hidden="false" ht="26.25" outlineLevel="0" r="77"><c r="A77" s="35" t="n"><v>41206</v></c><c r="B77" s="36" t="s"><v>433</v></c><c r="C77" s="36" t="s"><v>430</v></c><c r="D77" s="37" t="s"><v>339</v></c><c r="E77" s="38" t="n"><v>57</v></c><c r="F77" s="39" t="n"><v>20225</v></c><c r="G77" s="38" t="s"><v>340</v></c><c r="H77" s="38" t="s"><v>358</v></c><c r="I77" s="38" t="n"><v>1835684</v></c><c r="K77" s="91"/><c r="L77" s="91"/><c r="M77" s="91"/><c r="N77" s="91"/><c r="O77" s="91"/><c r="P77" s="38" t="n"><v>-0.5</v></c><c r="Q77" s="38" t="n"><v>-0.52</v></c><c r="R77" s="66" t="s"><v>334</v></c><c r="S77" s="44" t="n"><v>41204</v></c><c r="T77" s="45" t="n"><v>-14.5</v></c><c r="U77" s="45" t="n"><v>1</v></c><c r="V77" s="38" t="n"><v>80</v></c><c r="W77" s="38" t="n"><v>80</v></c><c r="X77" s="38" t="n"><v>24</v></c><c r="Y77" s="38" t="n"><v>522</v></c><c r="Z77" s="38" t="n"><v>25.73</v></c><c r="AA77" s="38" t="n"><v>12.1</v></c><c r="AB77" s="38" t="n"><v>4.69</v></c><c r="AC77" s="38" t="n"><v>3.71</v></c><c r="AD77" s="38" t="n"><v>44.64</v></c><c r="AE77" s="38" t="n"><v>177</v></c><c r="AF77" s="38" t="n"><v>45.42</v></c><c r="AG77" s="38" t="n"><v>87</v></c><c r="AH77" s="38" t="n"><v>0</v></c><c r="AI77" s="38" t="n"><f aca="false">IF(AND(ISNUMBER(SK),SK&gt;0),1,0)</f><v>0</v></c><c r="AK77" s="39" t="s"><v>371</v></c><c r="AM77" s="102" t="n"><v>0</v></c><c r="AN77" s="102" t="n"><v>0.5</v></c><c r="AO77" s="103" t="n"><v>45</v></c><c r="AP77" s="103" t="n"><v>20</v></c><c r="AQ77" s="103" t="n"><v>14</v></c><c r="AR77" s="103" t="n"><v>490</v></c><c r="AS77" s="103" t="n"><v>2326</v></c><c r="AZ77" s="38" t="n"><f aca="false">IF(ISNUMBER(AM77),AM77+0.5*AN77,&quot;&quot;)</f><v>0.25</v></c><c r="BA77" s="38" t="n"><f aca="false">IF(ISNUMBER(AZ77),IF(ISNUMBER(Q77),AZ77-Q77,&quot;MISSING&quot;),&quot;&quot;)</f><v>0.77</v></c><c r="BB77" s="38" t="n"><f aca="false">IF(AND(ISNUMBER(AR77),ISNUMBER(Y77)),AR77-Y77,IF(ISNUMBER(AR77),&quot;MISSING&quot;,&quot;&quot;))</f><v>-32</v></c><c r="BC77" s="48" t="s"><v>336</v></c><c r="BR77" s="38" t="str"><f aca="false">IF(ISNUMBER(BE77),BE77+0.5*BF77,&quot;&quot;)</f><v></v></c><c r="BS77" s="38" t="str"><f aca="false">IF(ISNUMBER(BR77),IF(ISNUMBER($Q77),BR77-$Q77,&quot;MISSING&quot;),&quot;&quot;)</f><v></v></c><c r="BT77" s="38" t="str"><f aca="false">IF(AND(ISNUMBER(BJ77),ISNUMBER($Y77)),BJ77-$Y77,IF(ISNUMBER(BJ77),&quot;MISSING&quot;,&quot;&quot;))</f><v></v></c><c r="BU77" s="38" t="n"><f aca="false">IF(AND(ISBLANK($AM77),ISBLANK($BE77)),0,1)</f><v>1</v></c><c r="BV77" s="38" t="n"><f aca="false">IF(AND(ISNUMBER($AM77),ISNUMBER($BE77)),1,0)</f><v>0</v></c><c r="BW77" s="38" t="str"><f aca="false">IF(BV77,SE_PREOP,&quot;&quot;)</f><v></v></c><c r="BX77" s="38" t="str"><f aca="false">IF(FU_6_AND_12,SE_6,&quot;&quot;)</f><v></v></c><c r="BY77" s="38" t="str"><f aca="false">IF(FU_6_AND_12,SE_12,&quot;&quot;)</f><v></v></c><c r="BZ77" s="49" t="n"><f aca="false">IF(AND(ISNUMBER(BC77),ISNUMBER(BE77)),BC77-A77,IF(ISNUMBER(AK77),AK77-A77,0))</f><v>0</v></c><c r="CA77" s="50" t="n"><f aca="false">IF(BZ77&gt;0,BZ77/30,&quot;&quot;)</f><v>0</v></c><c r="CB77" s="38" t="str"><f aca="false">IF(AND(ISNUMBER(AZ77),ISNUMBER(BR77)),(BR77-AZ77),&quot;&quot;)</f><v></v></c><c r="CC77" s="38" t="str"><f aca="false">IF(AND(ISNUMBER(AX77), ISNUMBER(AD77)), AVERAGE(AX77,AV77)-AVERAGE(AD77,AF77),&quot;&quot;)</f><v></v></c><c r="CD77" s="38" t="str"><f aca="false">IF(AND(ISNUMBER(BN77), ISNUMBER(AD77)), AVERAGE(BN77,BP77)-AVERAGE(AD77,AF77),&quot;&quot;)</f><v></v></c><c r="CE77" s="38" t="str"><f aca="false">IF(ISNUMBER(CD77),CD77,IF(ISNUMBER(CC77),CC77,&quot;&quot;))</f><v></v></c><c r="CF77" s="38" t="n"><f aca="false">IF(AND(ISNUMBER(SPH_PREOP),ISNUMBER(SE_LAST_)),SPH_PREOP+CYL_PREOP/2,&quot;&quot;)</f><v>-14</v></c><c r="CG77" s="38" t="n"><f aca="false">IF(ISNUMBER(SE_12),SE_12,IF(ISNUMBER(SE_6),SE_6,&quot;&quot;))</f><v>0.25</v></c><c r="CH77" s="51" t="n"><f aca="false">IF(AND(ISNUMBER(SE_LAST_),ISNUMBER(REF_TARGET)),SE_LAST_-REF_TARGET,&quot;&quot;)</f><v>0.77</v></c><c r="CI77" s="52" t="n"><f aca="false">IF(ISNUMBER(Y77),IF(ISNUMBER(BJ77),BJ77-Y77,IF(ISNUMBER(AR77),AR77-Y77,&quot;&quot;)),&quot;&quot;)</f><v>-32</v></c><c r="CJ77" s="38" t="str"><f aca="false">IF(ISNUMBER(Z77),IF(ISNUMBER(AT77),AT77-Z77,IF(ISNUMBER(BL77),BL77-Z77,&quot;&quot;)),&quot;&quot;)</f><v></v></c><c r="CK77" s="53" t="n"><f aca="false">IF(ISNUMBER(LAST_SE_ERROR),REF_TARGET,&quot;&quot;)</f><v>-0.52</v></c><c r="CL77" s="53" t="n"><f aca="false">IF(AND(OR(ISNUMBER(BH77),ISNUMBER(AP77)),ISNUMBER(W77)),-LOG(20/W77)--LOG(20/IF(ISNUMBER(BH77),BH77,AP77)),&quot;&quot;)</f><v>0.602059991327962</v></c><c r="CM77" s="54" t="n"><f aca="false">IF(ISNUMBER(BF77),BF77,IF(ISNUMBER(AN77),AN77,&quot;&quot;))</f><v>0.5</v></c><c r="CN77" s="54" t="n"><f aca="false">IF(AND(ISNUMBER(CM77),ISNUMBER(U77)),CM77-U77,&quot;&quot;)</f><v>-0.5</v></c><c r="CO77" s="55" t="n"><f aca="false">IF(ISNUMBER(BCVA_12),BCVA_12,IF(ISNUMBER(BCVA_6),BCVA_6,&quot;&quot;))</f><v>20</v></c><c r="CP77" s="55" t="n"><f aca="false">IF(ISNUMBER(CO77),PREOP_BCVA,&quot;&quot;)</f><v>80</v></c><c r="CQ77" s="56" t="n"><f aca="false">IF(AND(REF_TARGET&lt;=0,REF_TARGET&gt;-1),IF(ISNUMBER(UDVA_12),UDVA_12,IF(ISNUMBER(UDVA_6),UDVA_6,&quot;&quot;)),&quot;&quot;)</f><v>0</v></c><c r="CR77" s="53" t="str"><f aca="false">IF(ISNUMBER(PREOP_PENTACAM_RV),IF(ISNUMBER(SPH_6),IF(ISNUMBER($EQ77),0,1),&quot;&quot;),&quot;&quot;)</f><v></v></c><c r="CS77" s="53" t="str"><f aca="false">IF(ISNUMBER(PREOP_PENTACAM_RV),IF(ISNUMBER(SPH_12),IF(ISNUMBER($GM77),0,1),&quot;&quot;),&quot;&quot;)</f><v></v></c><c r="CT77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77" s="52" t="str"><f aca="false">IF(ISNUMBER(GM77),GM77,IF(ISNUMBER(EQ77),EQ77,&quot;&quot;))</f><v></v></c><c r="IJ77" s="38" t="str"><f aca="false">IF(ISNUMBER(GN77),GN77,IF(ISNUMBER(ER77),ER77,&quot;&quot;))</f><v></v></c><c r="IK77" s="38" t="str"><f aca="false">IF(ISNUMBER(GO77),GO77,IF(ISNUMBER(ES77),ES77,&quot;&quot;))</f><v></v></c><c r="IL77" s="38" t="str"><f aca="false">IF(ISNUMBER(GP77),GP77,IF(ISNUMBER(ET77),ET77,&quot;&quot;))</f><v></v></c><c r="IM77" s="38" t="str"><f aca="false">IF(ISNUMBER(GQ77),GQ77,IF(ISNUMBER(EU77),EU77,&quot;&quot;))</f><v></v></c><c r="IN77" s="38" t="str"><f aca="false">IF(ISNUMBER(GR77),GR77,IF(ISNUMBER(EV77),EV77,&quot;&quot;))</f><v></v></c><c r="IO77" s="38" t="str"><f aca="false">IF(ISNUMBER(GS77),GS77,IF(ISNUMBER(EW77),EW77,&quot;&quot;))</f><v></v></c><c r="IP77" s="38" t="str"><f aca="false">IF(ISNUMBER(GT77),GT77,IF(ISNUMBER(EX77),EX77,&quot;&quot;))</f><v></v></c><c r="IQ77" s="38" t="str"><f aca="false">IF(ISNUMBER(GU77),GU77,IF(ISNUMBER(EY77),EY77,&quot;&quot;))</f><v></v></c><c r="IR77" s="38" t="str"><f aca="false">IF(ISNUMBER(GV77),GV77,IF(ISNUMBER(EZ77),EZ77,&quot;&quot;))</f><v></v></c><c r="IS77" s="38" t="str"><f aca="false">IF(ISNUMBER(GW77),GW77,IF(ISNUMBER(FA77),FA77,&quot;&quot;))</f><v></v></c><c r="IT77" s="38" t="str"><f aca="false">IF(ISNUMBER(GX77),GX77,IF(ISNUMBER(FB77),FB77,&quot;&quot;))</f><v></v></c><c r="IU77" s="38" t="str"><f aca="false">IF(ISNUMBER(GY77),GY77,IF(ISNUMBER(FC77),FC77,&quot;&quot;))</f><v></v></c><c r="IV77" s="38" t="str"><f aca="false">IF(ISNUMBER(GZ77),GZ77,IF(ISNUMBER(FD77),FD77,&quot;&quot;))</f><v></v></c><c r="IW77" s="38" t="str"><f aca="false">IF(ISNUMBER(HA77),HA77,IF(ISNUMBER(FE77),FE77,&quot;&quot;))</f><v></v></c><c r="IX77" s="38" t="str"><f aca="false">IF(ISNUMBER(HB77),HB77,IF(ISNUMBER(FF77),FF77,&quot;&quot;))</f><v></v></c><c r="IY77" s="38" t="str"><f aca="false">IF(ISNUMBER(HC77),HC77,IF(ISNUMBER(FG77),FG77,&quot;&quot;))</f><v></v></c><c r="IZ77" s="38" t="str"><f aca="false">IF(ISNUMBER(HD77),HD77,IF(ISNUMBER(FH77),FH77,&quot;&quot;))</f><v></v></c><c r="JA77" s="38" t="str"><f aca="false">IF(ISNUMBER(HE77),HE77,IF(ISNUMBER(FI77),FI77,&quot;&quot;))</f><v></v></c><c r="JB77" s="38" t="str"><f aca="false">IF(ISNUMBER(HF77),HF77,IF(ISNUMBER(FJ77),FJ77,&quot;&quot;))</f><v></v></c><c r="JC77" s="38" t="str"><f aca="false">IF(ISNUMBER(HG77),HG77,IF(ISNUMBER(FK77),FK77,&quot;&quot;))</f><v></v></c><c r="JD77" s="38" t="str"><f aca="false">IF(ISNUMBER(HH77),HH77,IF(ISNUMBER(FL77),FL77,&quot;&quot;))</f><v></v></c><c r="JE77" s="38" t="str"><f aca="false">IF(ISNUMBER(HI77),HI77,IF(ISNUMBER(FM77),FM77,&quot;&quot;))</f><v></v></c><c r="JF77" s="38" t="str"><f aca="false">IF(ISNUMBER(HJ77),HJ77,IF(ISNUMBER(FN77),FN77,&quot;&quot;))</f><v></v></c><c r="JG77" s="38" t="str"><f aca="false">IF(ISNUMBER(HK77),HK77,IF(ISNUMBER(FO77),FO77,&quot;&quot;))</f><v></v></c><c r="JH77" s="38" t="str"><f aca="false">IF(ISNUMBER(HL77),HL77,IF(ISNUMBER(FP77),FP77,&quot;&quot;))</f><v></v></c><c r="JI77" s="38" t="str"><f aca="false">IF(ISNUMBER(HM77),HM77,IF(ISNUMBER(FQ77),FQ77,&quot;&quot;))</f><v></v></c><c r="JJ77" s="38" t="str"><f aca="false">IF(ISNUMBER(HN77),HN77,IF(ISNUMBER(FR77),FR77,&quot;&quot;))</f><v></v></c><c r="JK77" s="38" t="str"><f aca="false">IF(ISNUMBER(HO77),HO77,IF(ISNUMBER(FS77),FS77,&quot;&quot;))</f><v></v></c><c r="JL77" s="38" t="str"><f aca="false">IF(ISNUMBER(HP77),HP77,IF(ISNUMBER(FT77),FT77,&quot;&quot;))</f><v></v></c><c r="JM77" s="38" t="str"><f aca="false">IF(ISNUMBER(HQ77),HQ77,IF(ISNUMBER(FU77),FU77,&quot;&quot;))</f><v></v></c><c r="JN77" s="51" t="str"><f aca="false">IF(ISNUMBER(HR77),HR77,IF(ISNUMBER(FV77),FV77,&quot;&quot;))</f><v></v></c><c r="JO77" s="59" t="str"><f aca="false">IF(ISNUMBER(HS77),HS77,IF(ISNUMBER(FW77),FW77,&quot;&quot;))</f><v></v></c><c r="JP77" s="59" t="str"><f aca="false">IF(ISNUMBER(HT77),HT77,IF(ISNUMBER(FX77),FX77,&quot;&quot;))</f><v></v></c><c r="JQ77" s="59" t="str"><f aca="false">IF(ISNUMBER(HU77),HU77,IF(ISNUMBER(FY77),FY77,&quot;&quot;))</f><v></v></c><c r="JR77" s="59" t="str"><f aca="false">IF(ISNUMBER(HV77),HV77,IF(ISNUMBER(FZ77),FZ77,&quot;&quot;))</f><v></v></c><c r="JS77" s="59" t="str"><f aca="false">IF(ISNUMBER(HW77),HW77,IF(ISNUMBER(GA77),GA77,&quot;&quot;))</f><v></v></c><c r="JT77" s="59" t="str"><f aca="false">IF(ISNUMBER(HX77),HX77,IF(ISNUMBER(GB77),GB77,&quot;&quot;))</f><v></v></c><c r="JU77" s="59" t="str"><f aca="false">IF(ISNUMBER(HY77),HY77,IF(ISNUMBER(GC77),GC77,&quot;&quot;))</f><v></v></c><c r="JV77" s="59" t="str"><f aca="false">IF(ISNUMBER(HZ77),HZ77,IF(ISNUMBER(GD77),GD77,&quot;&quot;))</f><v></v></c><c r="JW77" s="59" t="str"><f aca="false">IF(ISNUMBER(IA77),IA77,IF(ISNUMBER(GE77),GE77,&quot;&quot;))</f><v></v></c><c r="JX77" s="59" t="str"><f aca="false">IF(ISNUMBER(IB77),IB77,IF(ISNUMBER(GF77),GF77,&quot;&quot;))</f><v></v></c><c r="JY77" s="59" t="str"><f aca="false">IF(ISNUMBER(IC77),IC77,IF(ISNUMBER(GG77),GG77,&quot;&quot;))</f><v></v></c><c r="JZ77" s="59" t="str"><f aca="false">IF(ISNUMBER(ID77),ID77,IF(ISNUMBER(GH77),GH77,&quot;&quot;))</f><v></v></c><c r="KA77" s="59" t="str"><f aca="false">IF(ISNUMBER(IE77),IE77,IF(ISNUMBER(GI77),GI77,&quot;&quot;))</f><v></v></c><c r="KB77" s="59" t="str"><f aca="false">IF(ISNUMBER(IF77),IF77,IF(ISNUMBER(GJ77),GJ77,&quot;&quot;))</f><v></v></c><c r="KC77" s="59" t="str"><f aca="false">IF(ISNUMBER(IG77),IG77,IF(ISNUMBER(GK77),GK77,&quot;&quot;))</f><v></v></c><c r="KD77" s="61" t="str"><f aca="false">IF(ISNUMBER(IH77),IH77,IF(ISNUMBER(GL77),GL77,&quot;&quot;))</f><v></v></c><c r="KE77" s="52" t="str"><f aca="false">IF(AND(ISNUMBER(II77),ISNUMBER(CU77)),II77-CU77,&quot;&quot;)</f><v></v></c><c r="KF77" s="38" t="str"><f aca="false">IF(AND(ISNUMBER(IJ77),ISNUMBER(CV77)),IJ77-CV77,&quot;&quot;)</f><v></v></c><c r="KG77" s="38" t="str"><f aca="false">IF(AND(ISNUMBER(IK77),ISNUMBER(CW77)),IK77-CW77,&quot;&quot;)</f><v></v></c><c r="KH77" s="38" t="str"><f aca="false">IF(AND(ISNUMBER(IL77),ISNUMBER(CX77)),IL77-CX77,&quot;&quot;)</f><v></v></c><c r="KI77" s="38" t="str"><f aca="false">IF(AND(ISNUMBER(IM77),ISNUMBER(CY77)),IM77-CY77,&quot;&quot;)</f><v></v></c><c r="KJ77" s="38" t="str"><f aca="false">IF(AND(ISNUMBER(IN77),ISNUMBER(CZ77)),IN77-CZ77,&quot;&quot;)</f><v></v></c><c r="KK77" s="38" t="str"><f aca="false">IF(AND(ISNUMBER(IO77),ISNUMBER(DA77)),IO77-DA77,&quot;&quot;)</f><v></v></c><c r="KL77" s="38" t="str"><f aca="false">IF(AND(ISNUMBER(IP77),ISNUMBER(DB77)),IP77-DB77,&quot;&quot;)</f><v></v></c><c r="KM77" s="38" t="str"><f aca="false">IF(AND(ISNUMBER(IQ77),ISNUMBER(DC77)),IQ77-DC77,&quot;&quot;)</f><v></v></c><c r="KN77" s="38" t="str"><f aca="false">IF(AND(ISNUMBER(IR77),ISNUMBER(DD77)),IR77-DD77,&quot;&quot;)</f><v></v></c><c r="KO77" s="38" t="str"><f aca="false">IF(AND(ISNUMBER(IS77),ISNUMBER(DE77)),IS77-DE77,&quot;&quot;)</f><v></v></c><c r="KP77" s="38" t="str"><f aca="false">IF(AND(ISNUMBER(IT77),ISNUMBER(DF77)),IT77-DF77,&quot;&quot;)</f><v></v></c><c r="KQ77" s="38" t="str"><f aca="false">IF(AND(ISNUMBER(IU77),ISNUMBER(DG77)),IU77-DG77,&quot;&quot;)</f><v></v></c><c r="KR77" s="38" t="str"><f aca="false">IF(AND(ISNUMBER(IV77),ISNUMBER(DH77)),IV77-DH77,&quot;&quot;)</f><v></v></c><c r="KS77" s="38" t="str"><f aca="false">IF(AND(ISNUMBER(IW77),ISNUMBER(DI77)),IW77-DI77,&quot;&quot;)</f><v></v></c><c r="KT77" s="38" t="str"><f aca="false">IF(AND(ISNUMBER(IX77),ISNUMBER(DJ77)),IX77-DJ77,&quot;&quot;)</f><v></v></c><c r="KU77" s="38" t="str"><f aca="false">IF(AND(ISNUMBER(IY77),ISNUMBER(DK77)),IY77-DK77,&quot;&quot;)</f><v></v></c><c r="KV77" s="38" t="str"><f aca="false">IF(AND(ISNUMBER(IZ77),ISNUMBER(DL77)),IZ77-DL77,&quot;&quot;)</f><v></v></c><c r="KW77" s="38" t="str"><f aca="false">IF(AND(ISNUMBER(JA77),ISNUMBER(DM77)),JA77-DM77,&quot;&quot;)</f><v></v></c><c r="KX77" s="38" t="str"><f aca="false">IF(AND(ISNUMBER(JB77),ISNUMBER(DN77)),JB77-DN77,&quot;&quot;)</f><v></v></c><c r="KY77" s="38" t="str"><f aca="false">IF(AND(ISNUMBER(JC77),ISNUMBER(DO77)),JC77-DO77,&quot;&quot;)</f><v></v></c><c r="KZ77" s="38" t="str"><f aca="false">IF(AND(ISNUMBER(JD77),ISNUMBER(DP77)),JD77-DP77,&quot;&quot;)</f><v></v></c><c r="LA77" s="38" t="str"><f aca="false">IF(AND(ISNUMBER(JE77),ISNUMBER(DQ77)),JE77-DQ77,&quot;&quot;)</f><v></v></c><c r="LB77" s="38" t="str"><f aca="false">IF(AND(ISNUMBER(JF77),ISNUMBER(DR77)),JF77-DR77,&quot;&quot;)</f><v></v></c><c r="LC77" s="38" t="str"><f aca="false">IF(AND(ISNUMBER(JG77),ISNUMBER(DS77)),JG77-DS77,&quot;&quot;)</f><v></v></c><c r="LD77" s="38" t="str"><f aca="false">IF(AND(ISNUMBER(JH77),ISNUMBER(DT77)),JH77-DT77,&quot;&quot;)</f><v></v></c><c r="LE77" s="38" t="str"><f aca="false">IF(AND(ISNUMBER(JI77),ISNUMBER(DU77)),JI77-DU77,&quot;&quot;)</f><v></v></c><c r="LF77" s="38" t="str"><f aca="false">IF(AND(ISNUMBER(JJ77),ISNUMBER(DV77)),JJ77-DV77,&quot;&quot;)</f><v></v></c><c r="LG77" s="38" t="str"><f aca="false">IF(AND(ISNUMBER(JK77),ISNUMBER(DW77)),JK77-DW77,&quot;&quot;)</f><v></v></c><c r="LH77" s="38" t="str"><f aca="false">IF(AND(ISNUMBER(JL77),ISNUMBER(DX77)),JL77-DX77,&quot;&quot;)</f><v></v></c><c r="LI77" s="38" t="str"><f aca="false">IF(AND(ISNUMBER(JM77),ISNUMBER(DY77)),JM77-DY77,&quot;&quot;)</f><v></v></c><c r="LJ77" s="38" t="str"><f aca="false">IF(AND(ISNUMBER(JN77),ISNUMBER(DZ77)),JN77-DZ77,&quot;&quot;)</f><v></v></c><c r="LK77" s="38" t="str"><f aca="false">IF(AND(ISNUMBER(JO77),ISNUMBER(EA77)),JO77-EA77,&quot;&quot;)</f><v></v></c><c r="LL77" s="38" t="str"><f aca="false">IF(AND(ISNUMBER(JP77),ISNUMBER(EB77)),JP77-EB77,&quot;&quot;)</f><v></v></c><c r="LM77" s="38" t="str"><f aca="false">IF(AND(ISNUMBER(JQ77),ISNUMBER(EC77)),JQ77-EC77,&quot;&quot;)</f><v></v></c><c r="LN77" s="38" t="str"><f aca="false">IF(AND(ISNUMBER(JR77),ISNUMBER(ED77)),JR77-ED77,&quot;&quot;)</f><v></v></c><c r="LO77" s="38" t="str"><f aca="false">IF(AND(ISNUMBER(JS77),ISNUMBER(EE77)),JS77-EE77,&quot;&quot;)</f><v></v></c><c r="LP77" s="38" t="str"><f aca="false">IF(AND(ISNUMBER(JT77),ISNUMBER(EF77)),JT77-EF77,&quot;&quot;)</f><v></v></c><c r="LQ77" s="38" t="str"><f aca="false">IF(AND(ISNUMBER(JU77),ISNUMBER(EG77)),JU77-EG77,&quot;&quot;)</f><v></v></c><c r="LR77" s="38" t="str"><f aca="false">IF(AND(ISNUMBER(JV77),ISNUMBER(EH77)),JV77-EH77,&quot;&quot;)</f><v></v></c><c r="LS77" s="38" t="str"><f aca="false">IF(AND(ISNUMBER(JW77),ISNUMBER(EI77)),JW77-EI77,&quot;&quot;)</f><v></v></c><c r="LT77" s="38" t="str"><f aca="false">IF(AND(ISNUMBER(JX77),ISNUMBER(EJ77)),JX77-EJ77,&quot;&quot;)</f><v></v></c><c r="LU77" s="38" t="str"><f aca="false">IF(AND(ISNUMBER(JY77),ISNUMBER(EK77)),JY77-EK77,&quot;&quot;)</f><v></v></c><c r="LV77" s="38" t="str"><f aca="false">IF(AND(ISNUMBER(JZ77),ISNUMBER(EL77)),JZ77-EL77,&quot;&quot;)</f><v></v></c><c r="LW77" s="38" t="str"><f aca="false">IF(AND(ISNUMBER(KA77),ISNUMBER(EM77)),KA77-EM77,&quot;&quot;)</f><v></v></c><c r="LX77" s="38" t="str"><f aca="false">IF(AND(ISNUMBER(KB77),ISNUMBER(EN77)),KB77-EN77,&quot;&quot;)</f><v></v></c><c r="LY77" s="38" t="str"><f aca="false">IF(AND(ISNUMBER(KC77),ISNUMBER(EO77)),KC77-EO77,&quot;&quot;)</f><v></v></c><c r="LZ77" s="38" t="str"><f aca="false">IF(AND(ISNUMBER(KD77),ISNUMBER(EP77)),KD77-EP77,&quot;&quot;)</f><v></v></c><c r="MA77" s="38" t="str"><f aca="false">IF(AND(ISNUMBER(HT77),ISNUMBER(FX77)),HT77-FX77,&quot;&quot;)</f><v></v></c><c r="MB77" s="38" t="str"><f aca="false">IF(AND(ISNUMBER(HU77),ISNUMBER(FY77)),HU77-FY77,&quot;&quot;)</f><v></v></c><c r="MC77" s="38" t="str"><f aca="false">IF(AND(ISNUMBER(HY77),ISNUMBER(GC77)),HY77-GC77,&quot;&quot;)</f><v></v></c><c r="MD77" s="38" t="n"><f aca="false">HZ77-GD77</f><v>0</v></c></row><row collapsed="false" customFormat="false" customHeight="true" hidden="false" ht="26.25" outlineLevel="0" r="78"><c r="A78" s="35" t="n"><v>41206</v></c><c r="B78" s="36" t="s"><v>474</v></c><c r="C78" s="36" t="s"><v>475</v></c><c r="D78" s="37" t="s"><v>339</v></c><c r="E78" s="38" t="n"><v>60</v></c><c r="F78" s="39" t="n"><v>18907</v></c><c r="G78" s="38" t="s"><v>340</v></c><c r="H78" s="38" t="s"><v>333</v></c><c r="I78" s="38" t="n"><v>1831350</v></c><c r="J78" s="38" t="s"><v>364</v></c><c r="L78" s="87"/><c r="M78" s="87"/><c r="N78" s="87"/><c r="O78" s="87"/><c r="P78" s="42" t="n"><v>-1.5</v></c><c r="Q78" s="43" t="n"><v>-1.51</v></c><c r="R78" s="38" t="s"><v>334</v></c><c r="S78" s="44" t="n"><v>41165</v></c><c r="T78" s="45" t="n"><v>1.75</v></c><c r="U78" s="45" t="n"><v>0.25</v></c><c r="V78" s="38" t="n"><v>120</v></c><c r="W78" s="38" t="n"><v>50</v></c><c r="X78" s="38" t="n"><v>12</v></c><c r="Y78" s="38" t="n"><v>644</v></c><c r="Z78" s="38" t="n"><v>23.13</v></c><c r="AC78" s="38" t="n"><v>2.81</v></c><c r="AD78" s="38" t="n"><v>42.83</v></c><c r="AE78" s="38" t="n"><v>176</v></c><c r="AF78" s="38" t="n"><v>44.12</v></c><c r="AG78" s="38" t="n"><v>86</v></c><c r="AH78" s="38" t="n"><v>1</v></c><c r="AI78" s="38" t="n"><f aca="false">IF(AND(ISNUMBER(SK),SK&gt;0),1,0)</f><v>1</v></c><c r="AJ78" s="34"/><c r="AK78" s="39" t="n"><v>41324</v></c><c r="AL78" s="62" t="n"><v>25</v></c><c r="AM78" s="45" t="n"><v>-1</v></c><c r="AN78" s="45" t="n"><v>1</v></c><c r="AO78" s="38" t="n"><v>30</v></c><c r="AP78" s="38" t="n"><v>30</v></c><c r="AQ78" s="38" t="n"><v>16</v></c><c r="AR78" s="38" t="n"><v>583</v></c><c r="AS78" s="38" t="n"><v>2176</v></c><c r="AZ78" s="38" t="n"><f aca="false">IF(ISNUMBER(AM78),AM78+0.5*AN78,&quot;&quot;)</f><v>-0.5</v></c><c r="BA78" s="38" t="n"><f aca="false">IF(ISNUMBER(AZ78),IF(ISNUMBER(Q78),AZ78-Q78,&quot;MISSING&quot;),&quot;&quot;)</f><v>1.01</v></c><c r="BB78" s="38" t="n"><f aca="false">IF(AND(ISNUMBER(AR78),ISNUMBER(Y78)),AR78-Y78,IF(ISNUMBER(AR78),&quot;MISSING&quot;,&quot;&quot;))</f><v>-61</v></c><c r="BC78" s="39" t="n"><v>41542</v></c><c r="BD78" s="62" t="n"><v>20</v></c><c r="BE78" s="45" t="n"><v>-1</v></c><c r="BF78" s="45" t="n"><v>0.75</v></c><c r="BG78" s="38" t="n"><v>28</v></c><c r="BH78" s="38" t="n"><v>20</v></c><c r="BI78" s="38" t="n"><v>15</v></c><c r="BJ78" s="38" t="n"><v>542</v></c><c r="BK78" s="38" t="n"><v>1447</v></c><c r="BL78" s="38" t="n"><v>22.98</v></c><c r="BM78" s="38" t="n"><v>4.38</v></c><c r="BN78" s="38" t="n"><v>42.88</v></c><c r="BO78" s="38" t="n"><v>0</v></c><c r="BP78" s="38" t="n"><v>44.06</v></c><c r="BQ78" s="38" t="n"><v>90</v></c><c r="BR78" s="38" t="n"><f aca="false">IF(ISNUMBER(BE78),BE78+0.5*BF78,&quot;&quot;)</f><v>-0.625</v></c><c r="BS78" s="38" t="n"><f aca="false">IF(ISNUMBER(BR78),IF(ISNUMBER($Q78),BR78-$Q78,&quot;MISSING&quot;),&quot;&quot;)</f><v>0.885</v></c><c r="BT78" s="38" t="n"><f aca="false">IF(AND(ISNUMBER(BJ78),ISNUMBER($Y78)),BJ78-$Y78,IF(ISNUMBER(BJ78),&quot;MISSING&quot;,&quot;&quot;))</f><v>-102</v></c><c r="BU78" s="38" t="n"><f aca="false">IF(AND(ISBLANK($AM78),ISBLANK($BE78)),0,1)</f><v>1</v></c><c r="BV78" s="38" t="n"><f aca="false">IF(AND(ISNUMBER($AM78),ISNUMBER($BE78)),1,0)</f><v>1</v></c><c r="BW78" s="38" t="n"><f aca="false">IF(BV78,SE_PREOP,&quot;&quot;)</f><v>1.875</v></c><c r="BX78" s="38" t="n"><f aca="false">IF(FU_6_AND_12,SE_6,&quot;&quot;)</f><v>-0.5</v></c><c r="BY78" s="38" t="n"><f aca="false">IF(FU_6_AND_12,SE_12,&quot;&quot;)</f><v>-0.625</v></c><c r="BZ78" s="49" t="n"><f aca="false">IF(AND(ISNUMBER(BC78),ISNUMBER(BE78)),BC78-A78,IF(ISNUMBER(AK78),AK78-A78,0))</f><v>336</v></c><c r="CA78" s="50" t="n"><f aca="false">IF(BZ78&gt;0,BZ78/30,&quot;&quot;)</f><v>11.2</v></c><c r="CB78" s="38" t="n"><f aca="false">IF(AND(ISNUMBER(AZ78),ISNUMBER(BR78)),(BR78-AZ78),&quot;&quot;)</f><v>-0.125</v></c><c r="CC78" s="38" t="str"><f aca="false">IF(AND(ISNUMBER(AX78), ISNUMBER(AD78)), AVERAGE(AX78,AV78)-AVERAGE(AD78,AF78),&quot;&quot;)</f><v></v></c><c r="CD78" s="38" t="n"><f aca="false">IF(AND(ISNUMBER(BN78), ISNUMBER(AD78)), AVERAGE(BN78,BP78)-AVERAGE(AD78,AF78),&quot;&quot;)</f><v>-0.00499999999999545</v></c><c r="CE78" s="38" t="n"><f aca="false">IF(ISNUMBER(CD78),CD78,IF(ISNUMBER(CC78),CC78,&quot;&quot;))</f><v>-0.00499999999999545</v></c><c r="CF78" s="38" t="n"><f aca="false">IF(AND(ISNUMBER(SPH_PREOP),ISNUMBER(SE_LAST_)),SPH_PREOP+CYL_PREOP/2,&quot;&quot;)</f><v>1.875</v></c><c r="CG78" s="38" t="n"><f aca="false">IF(ISNUMBER(SE_12),SE_12,IF(ISNUMBER(SE_6),SE_6,&quot;&quot;))</f><v>-0.625</v></c><c r="CH78" s="51" t="n"><f aca="false">IF(AND(ISNUMBER(SE_LAST_),ISNUMBER(REF_TARGET)),SE_LAST_-REF_TARGET,&quot;&quot;)</f><v>0.885</v></c><c r="CI78" s="52" t="n"><f aca="false">IF(ISNUMBER(Y78),IF(ISNUMBER(BJ78),BJ78-Y78,IF(ISNUMBER(AR78),AR78-Y78,&quot;&quot;)),&quot;&quot;)</f><v>-102</v></c><c r="CJ78" s="38" t="n"><f aca="false">IF(ISNUMBER(Z78),IF(ISNUMBER(AT78),AT78-Z78,IF(ISNUMBER(BL78),BL78-Z78,&quot;&quot;)),&quot;&quot;)</f><v>-0.149999999999999</v></c><c r="CK78" s="53" t="n"><f aca="false">IF(ISNUMBER(LAST_SE_ERROR),REF_TARGET,&quot;&quot;)</f><v>-1.51</v></c><c r="CL78" s="53" t="n"><f aca="false">IF(AND(OR(ISNUMBER(BH78),ISNUMBER(AP78)),ISNUMBER(W78)),-LOG(20/W78)--LOG(20/IF(ISNUMBER(BH78),BH78,AP78)),&quot;&quot;)</f><v>0.397940008672038</v></c><c r="CM78" s="54" t="n"><f aca="false">IF(ISNUMBER(BF78),BF78,IF(ISNUMBER(AN78),AN78,&quot;&quot;))</f><v>0.75</v></c><c r="CN78" s="54" t="n"><f aca="false">IF(AND(ISNUMBER(CM78),ISNUMBER(U78)),CM78-U78,&quot;&quot;)</f><v>0.5</v></c><c r="CO78" s="55" t="n"><f aca="false">IF(ISNUMBER(BCVA_12),BCVA_12,IF(ISNUMBER(BCVA_6),BCVA_6,&quot;&quot;))</f><v>20</v></c><c r="CP78" s="55" t="n"><f aca="false">IF(ISNUMBER(CO78),PREOP_BCVA,&quot;&quot;)</f><v>50</v></c><c r="CQ78" s="56" t="n"><f aca="false">IF(AND(REF_TARGET&lt;=0,REF_TARGET&gt;-1),IF(ISNUMBER(UDVA_12),UDVA_12,IF(ISNUMBER(UDVA_6),UDVA_6,&quot;&quot;)),&quot;&quot;)</f><v>0</v></c><c r="CR78" s="53" t="str"><f aca="false">IF(ISNUMBER(PREOP_PENTACAM_RV),IF(ISNUMBER(SPH_6),IF(ISNUMBER($EQ78),0,1),&quot;&quot;),&quot;&quot;)</f><v></v></c><c r="CS78" s="53" t="str"><f aca="false">IF(ISNUMBER(PREOP_PENTACAM_RV),IF(ISNUMBER(SPH_12),IF(ISNUMBER($GM78),0,1),&quot;&quot;),&quot;&quot;)</f><v></v></c><c r="CT78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GM78" s="52" t="n"><v>7.88</v></c><c r="GN78" s="38" t="n"><v>7.71</v></c><c r="GO78" s="38" t="n"><v>2.9</v></c><c r="GP78" s="38" t="n"><v>-1</v></c><c r="GQ78" s="38" t="n"><v>0.61</v></c><c r="GR78" s="38" t="n"><v>0.62</v></c><c r="GS78" s="38" t="n"><v>3.68</v></c><c r="GT78" s="38" t="n"><v>4.23</v></c><c r="GU78" s="38" t="n"><v>551</v></c><c r="GV78" s="38" t="n"><v>548</v></c><c r="GW78" s="38" t="n"><v>693</v></c><c r="GX78" s="38" t="n"><v>637</v></c><c r="GY78" s="38" t="n"><v>683</v></c><c r="GZ78" s="38" t="n"><v>602</v></c><c r="HA78" s="38" t="n"><v>543</v></c><c r="HB78" s="38" t="n"><v>-1.04</v></c><c r="HC78" s="38" t="n"><v>-0.14</v></c><c r="HD78" s="38" t="n"><v>7.75</v></c><c r="HE78" s="38" t="n"><v>7.86</v></c><c r="HF78" s="38" t="n"><v>7.94</v></c><c r="HG78" s="38" t="n"><v>8.09</v></c><c r="HH78" s="38" t="n"><v>8.26</v></c><c r="HI78" s="38" t="n"><v>8.39</v></c><c r="HJ78" s="38" t="n"><v>0</v></c><c r="HK78" s="38" t="n"><v>1.4</v></c><c r="HL78" s="38" t="n"><v>6.25</v></c><c r="HM78" s="38" t="n"><v>6.15</v></c><c r="HN78" s="38" t="n"><v>6.2</v></c><c r="HO78" s="38" t="n"><v>6.41</v></c><c r="HP78" s="38" t="n"><v>6.66</v></c><c r="HQ78" s="38" t="n"><v>6.97</v></c><c r="HR78" s="38" t="n"><v>0</v></c><c r="HS78" s="51" t="n"><v>1.4</v></c><c r="II78" s="52" t="n"><f aca="false">IF(ISNUMBER(GM78),GM78,IF(ISNUMBER(EQ78),EQ78,&quot;&quot;))</f><v>7.88</v></c><c r="IJ78" s="38" t="n"><f aca="false">IF(ISNUMBER(GN78),GN78,IF(ISNUMBER(ER78),ER78,&quot;&quot;))</f><v>7.71</v></c><c r="IK78" s="38" t="n"><f aca="false">IF(ISNUMBER(GO78),GO78,IF(ISNUMBER(ES78),ES78,&quot;&quot;))</f><v>2.9</v></c><c r="IL78" s="38" t="n"><f aca="false">IF(ISNUMBER(GP78),GP78,IF(ISNUMBER(ET78),ET78,&quot;&quot;))</f><v>-1</v></c><c r="IM78" s="38" t="n"><f aca="false">IF(ISNUMBER(GQ78),GQ78,IF(ISNUMBER(EU78),EU78,&quot;&quot;))</f><v>0.61</v></c><c r="IN78" s="38" t="n"><f aca="false">IF(ISNUMBER(GR78),GR78,IF(ISNUMBER(EV78),EV78,&quot;&quot;))</f><v>0.62</v></c><c r="IO78" s="38" t="n"><f aca="false">IF(ISNUMBER(GS78),GS78,IF(ISNUMBER(EW78),EW78,&quot;&quot;))</f><v>3.68</v></c><c r="IP78" s="38" t="n"><f aca="false">IF(ISNUMBER(GT78),GT78,IF(ISNUMBER(EX78),EX78,&quot;&quot;))</f><v>4.23</v></c><c r="IQ78" s="38" t="n"><f aca="false">IF(ISNUMBER(GU78),GU78,IF(ISNUMBER(EY78),EY78,&quot;&quot;))</f><v>551</v></c><c r="IR78" s="38" t="n"><f aca="false">IF(ISNUMBER(GV78),GV78,IF(ISNUMBER(EZ78),EZ78,&quot;&quot;))</f><v>548</v></c><c r="IS78" s="38" t="n"><f aca="false">IF(ISNUMBER(GW78),GW78,IF(ISNUMBER(FA78),FA78,&quot;&quot;))</f><v>693</v></c><c r="IT78" s="38" t="n"><f aca="false">IF(ISNUMBER(GX78),GX78,IF(ISNUMBER(FB78),FB78,&quot;&quot;))</f><v>637</v></c><c r="IU78" s="38" t="n"><f aca="false">IF(ISNUMBER(GY78),GY78,IF(ISNUMBER(FC78),FC78,&quot;&quot;))</f><v>683</v></c><c r="IV78" s="38" t="n"><f aca="false">IF(ISNUMBER(GZ78),GZ78,IF(ISNUMBER(FD78),FD78,&quot;&quot;))</f><v>602</v></c><c r="IW78" s="38" t="n"><f aca="false">IF(ISNUMBER(HA78),HA78,IF(ISNUMBER(FE78),FE78,&quot;&quot;))</f><v>543</v></c><c r="IX78" s="38" t="n"><f aca="false">IF(ISNUMBER(HB78),HB78,IF(ISNUMBER(FF78),FF78,&quot;&quot;))</f><v>-1.04</v></c><c r="IY78" s="38" t="n"><f aca="false">IF(ISNUMBER(HC78),HC78,IF(ISNUMBER(FG78),FG78,&quot;&quot;))</f><v>-0.14</v></c><c r="IZ78" s="38" t="n"><f aca="false">IF(ISNUMBER(HD78),HD78,IF(ISNUMBER(FH78),FH78,&quot;&quot;))</f><v>7.75</v></c><c r="JA78" s="38" t="n"><f aca="false">IF(ISNUMBER(HE78),HE78,IF(ISNUMBER(FI78),FI78,&quot;&quot;))</f><v>7.86</v></c><c r="JB78" s="38" t="n"><f aca="false">IF(ISNUMBER(HF78),HF78,IF(ISNUMBER(FJ78),FJ78,&quot;&quot;))</f><v>7.94</v></c><c r="JC78" s="38" t="n"><f aca="false">IF(ISNUMBER(HG78),HG78,IF(ISNUMBER(FK78),FK78,&quot;&quot;))</f><v>8.09</v></c><c r="JD78" s="38" t="n"><f aca="false">IF(ISNUMBER(HH78),HH78,IF(ISNUMBER(FL78),FL78,&quot;&quot;))</f><v>8.26</v></c><c r="JE78" s="38" t="n"><f aca="false">IF(ISNUMBER(HI78),HI78,IF(ISNUMBER(FM78),FM78,&quot;&quot;))</f><v>8.39</v></c><c r="JF78" s="38" t="n"><f aca="false">IF(ISNUMBER(HJ78),HJ78,IF(ISNUMBER(FN78),FN78,&quot;&quot;))</f><v>0</v></c><c r="JG78" s="38" t="n"><f aca="false">IF(ISNUMBER(HK78),HK78,IF(ISNUMBER(FO78),FO78,&quot;&quot;))</f><v>1.4</v></c><c r="JH78" s="38" t="n"><f aca="false">IF(ISNUMBER(HL78),HL78,IF(ISNUMBER(FP78),FP78,&quot;&quot;))</f><v>6.25</v></c><c r="JI78" s="38" t="n"><f aca="false">IF(ISNUMBER(HM78),HM78,IF(ISNUMBER(FQ78),FQ78,&quot;&quot;))</f><v>6.15</v></c><c r="JJ78" s="38" t="n"><f aca="false">IF(ISNUMBER(HN78),HN78,IF(ISNUMBER(FR78),FR78,&quot;&quot;))</f><v>6.2</v></c><c r="JK78" s="38" t="n"><f aca="false">IF(ISNUMBER(HO78),HO78,IF(ISNUMBER(FS78),FS78,&quot;&quot;))</f><v>6.41</v></c><c r="JL78" s="38" t="n"><f aca="false">IF(ISNUMBER(HP78),HP78,IF(ISNUMBER(FT78),FT78,&quot;&quot;))</f><v>6.66</v></c><c r="JM78" s="38" t="n"><f aca="false">IF(ISNUMBER(HQ78),HQ78,IF(ISNUMBER(FU78),FU78,&quot;&quot;))</f><v>6.97</v></c><c r="JN78" s="51" t="n"><f aca="false">IF(ISNUMBER(HR78),HR78,IF(ISNUMBER(FV78),FV78,&quot;&quot;))</f><v>0</v></c><c r="JO78" s="59" t="n"><f aca="false">IF(ISNUMBER(HS78),HS78,IF(ISNUMBER(FW78),FW78,&quot;&quot;))</f><v>1.4</v></c><c r="JP78" s="59" t="str"><f aca="false">IF(ISNUMBER(HT78),HT78,IF(ISNUMBER(FX78),FX78,&quot;&quot;))</f><v></v></c><c r="JQ78" s="59" t="str"><f aca="false">IF(ISNUMBER(HU78),HU78,IF(ISNUMBER(FY78),FY78,&quot;&quot;))</f><v></v></c><c r="JR78" s="59" t="str"><f aca="false">IF(ISNUMBER(HV78),HV78,IF(ISNUMBER(FZ78),FZ78,&quot;&quot;))</f><v></v></c><c r="JS78" s="59" t="str"><f aca="false">IF(ISNUMBER(HW78),HW78,IF(ISNUMBER(GA78),GA78,&quot;&quot;))</f><v></v></c><c r="JT78" s="59" t="str"><f aca="false">IF(ISNUMBER(HX78),HX78,IF(ISNUMBER(GB78),GB78,&quot;&quot;))</f><v></v></c><c r="JU78" s="59" t="str"><f aca="false">IF(ISNUMBER(HY78),HY78,IF(ISNUMBER(GC78),GC78,&quot;&quot;))</f><v></v></c><c r="JV78" s="59" t="str"><f aca="false">IF(ISNUMBER(HZ78),HZ78,IF(ISNUMBER(GD78),GD78,&quot;&quot;))</f><v></v></c><c r="JW78" s="59" t="str"><f aca="false">IF(ISNUMBER(IA78),IA78,IF(ISNUMBER(GE78),GE78,&quot;&quot;))</f><v></v></c><c r="JX78" s="59" t="str"><f aca="false">IF(ISNUMBER(IB78),IB78,IF(ISNUMBER(GF78),GF78,&quot;&quot;))</f><v></v></c><c r="JY78" s="59" t="str"><f aca="false">IF(ISNUMBER(IC78),IC78,IF(ISNUMBER(GG78),GG78,&quot;&quot;))</f><v></v></c><c r="JZ78" s="59" t="str"><f aca="false">IF(ISNUMBER(ID78),ID78,IF(ISNUMBER(GH78),GH78,&quot;&quot;))</f><v></v></c><c r="KA78" s="59" t="str"><f aca="false">IF(ISNUMBER(IE78),IE78,IF(ISNUMBER(GI78),GI78,&quot;&quot;))</f><v></v></c><c r="KB78" s="59" t="str"><f aca="false">IF(ISNUMBER(IF78),IF78,IF(ISNUMBER(GJ78),GJ78,&quot;&quot;))</f><v></v></c><c r="KC78" s="59" t="str"><f aca="false">IF(ISNUMBER(IG78),IG78,IF(ISNUMBER(GK78),GK78,&quot;&quot;))</f><v></v></c><c r="KD78" s="61" t="str"><f aca="false">IF(ISNUMBER(IH78),IH78,IF(ISNUMBER(GL78),GL78,&quot;&quot;))</f><v></v></c><c r="KE78" s="52" t="str"><f aca="false">IF(AND(ISNUMBER(II78),ISNUMBER(CU78)),II78-CU78,&quot;&quot;)</f><v></v></c><c r="KF78" s="38" t="str"><f aca="false">IF(AND(ISNUMBER(IJ78),ISNUMBER(CV78)),IJ78-CV78,&quot;&quot;)</f><v></v></c><c r="KG78" s="38" t="str"><f aca="false">IF(AND(ISNUMBER(IK78),ISNUMBER(CW78)),IK78-CW78,&quot;&quot;)</f><v></v></c><c r="KH78" s="38" t="str"><f aca="false">IF(AND(ISNUMBER(IL78),ISNUMBER(CX78)),IL78-CX78,&quot;&quot;)</f><v></v></c><c r="KI78" s="38" t="str"><f aca="false">IF(AND(ISNUMBER(IM78),ISNUMBER(CY78)),IM78-CY78,&quot;&quot;)</f><v></v></c><c r="KJ78" s="38" t="str"><f aca="false">IF(AND(ISNUMBER(IN78),ISNUMBER(CZ78)),IN78-CZ78,&quot;&quot;)</f><v></v></c><c r="KK78" s="38" t="str"><f aca="false">IF(AND(ISNUMBER(IO78),ISNUMBER(DA78)),IO78-DA78,&quot;&quot;)</f><v></v></c><c r="KL78" s="38" t="str"><f aca="false">IF(AND(ISNUMBER(IP78),ISNUMBER(DB78)),IP78-DB78,&quot;&quot;)</f><v></v></c><c r="KM78" s="38" t="str"><f aca="false">IF(AND(ISNUMBER(IQ78),ISNUMBER(DC78)),IQ78-DC78,&quot;&quot;)</f><v></v></c><c r="KN78" s="38" t="str"><f aca="false">IF(AND(ISNUMBER(IR78),ISNUMBER(DD78)),IR78-DD78,&quot;&quot;)</f><v></v></c><c r="KO78" s="38" t="str"><f aca="false">IF(AND(ISNUMBER(IS78),ISNUMBER(DE78)),IS78-DE78,&quot;&quot;)</f><v></v></c><c r="KP78" s="38" t="str"><f aca="false">IF(AND(ISNUMBER(IT78),ISNUMBER(DF78)),IT78-DF78,&quot;&quot;)</f><v></v></c><c r="KQ78" s="38" t="str"><f aca="false">IF(AND(ISNUMBER(IU78),ISNUMBER(DG78)),IU78-DG78,&quot;&quot;)</f><v></v></c><c r="KR78" s="38" t="str"><f aca="false">IF(AND(ISNUMBER(IV78),ISNUMBER(DH78)),IV78-DH78,&quot;&quot;)</f><v></v></c><c r="KS78" s="38" t="str"><f aca="false">IF(AND(ISNUMBER(IW78),ISNUMBER(DI78)),IW78-DI78,&quot;&quot;)</f><v></v></c><c r="KT78" s="38" t="str"><f aca="false">IF(AND(ISNUMBER(IX78),ISNUMBER(DJ78)),IX78-DJ78,&quot;&quot;)</f><v></v></c><c r="KU78" s="38" t="str"><f aca="false">IF(AND(ISNUMBER(IY78),ISNUMBER(DK78)),IY78-DK78,&quot;&quot;)</f><v></v></c><c r="KV78" s="38" t="str"><f aca="false">IF(AND(ISNUMBER(IZ78),ISNUMBER(DL78)),IZ78-DL78,&quot;&quot;)</f><v></v></c><c r="KW78" s="38" t="str"><f aca="false">IF(AND(ISNUMBER(JA78),ISNUMBER(DM78)),JA78-DM78,&quot;&quot;)</f><v></v></c><c r="KX78" s="38" t="str"><f aca="false">IF(AND(ISNUMBER(JB78),ISNUMBER(DN78)),JB78-DN78,&quot;&quot;)</f><v></v></c><c r="KY78" s="38" t="str"><f aca="false">IF(AND(ISNUMBER(JC78),ISNUMBER(DO78)),JC78-DO78,&quot;&quot;)</f><v></v></c><c r="KZ78" s="38" t="str"><f aca="false">IF(AND(ISNUMBER(JD78),ISNUMBER(DP78)),JD78-DP78,&quot;&quot;)</f><v></v></c><c r="LA78" s="38" t="str"><f aca="false">IF(AND(ISNUMBER(JE78),ISNUMBER(DQ78)),JE78-DQ78,&quot;&quot;)</f><v></v></c><c r="LB78" s="38" t="str"><f aca="false">IF(AND(ISNUMBER(JF78),ISNUMBER(DR78)),JF78-DR78,&quot;&quot;)</f><v></v></c><c r="LC78" s="38" t="str"><f aca="false">IF(AND(ISNUMBER(JG78),ISNUMBER(DS78)),JG78-DS78,&quot;&quot;)</f><v></v></c><c r="LD78" s="38" t="str"><f aca="false">IF(AND(ISNUMBER(JH78),ISNUMBER(DT78)),JH78-DT78,&quot;&quot;)</f><v></v></c><c r="LE78" s="38" t="str"><f aca="false">IF(AND(ISNUMBER(JI78),ISNUMBER(DU78)),JI78-DU78,&quot;&quot;)</f><v></v></c><c r="LF78" s="38" t="str"><f aca="false">IF(AND(ISNUMBER(JJ78),ISNUMBER(DV78)),JJ78-DV78,&quot;&quot;)</f><v></v></c><c r="LG78" s="38" t="str"><f aca="false">IF(AND(ISNUMBER(JK78),ISNUMBER(DW78)),JK78-DW78,&quot;&quot;)</f><v></v></c><c r="LH78" s="38" t="str"><f aca="false">IF(AND(ISNUMBER(JL78),ISNUMBER(DX78)),JL78-DX78,&quot;&quot;)</f><v></v></c><c r="LI78" s="38" t="str"><f aca="false">IF(AND(ISNUMBER(JM78),ISNUMBER(DY78)),JM78-DY78,&quot;&quot;)</f><v></v></c><c r="LJ78" s="38" t="str"><f aca="false">IF(AND(ISNUMBER(JN78),ISNUMBER(DZ78)),JN78-DZ78,&quot;&quot;)</f><v></v></c><c r="LK78" s="38" t="str"><f aca="false">IF(AND(ISNUMBER(JO78),ISNUMBER(EA78)),JO78-EA78,&quot;&quot;)</f><v></v></c><c r="LL78" s="38" t="str"><f aca="false">IF(AND(ISNUMBER(JP78),ISNUMBER(EB78)),JP78-EB78,&quot;&quot;)</f><v></v></c><c r="LM78" s="38" t="str"><f aca="false">IF(AND(ISNUMBER(JQ78),ISNUMBER(EC78)),JQ78-EC78,&quot;&quot;)</f><v></v></c><c r="LN78" s="38" t="str"><f aca="false">IF(AND(ISNUMBER(JR78),ISNUMBER(ED78)),JR78-ED78,&quot;&quot;)</f><v></v></c><c r="LO78" s="38" t="str"><f aca="false">IF(AND(ISNUMBER(JS78),ISNUMBER(EE78)),JS78-EE78,&quot;&quot;)</f><v></v></c><c r="LP78" s="38" t="str"><f aca="false">IF(AND(ISNUMBER(JT78),ISNUMBER(EF78)),JT78-EF78,&quot;&quot;)</f><v></v></c><c r="LQ78" s="38" t="str"><f aca="false">IF(AND(ISNUMBER(JU78),ISNUMBER(EG78)),JU78-EG78,&quot;&quot;)</f><v></v></c><c r="LR78" s="38" t="str"><f aca="false">IF(AND(ISNUMBER(JV78),ISNUMBER(EH78)),JV78-EH78,&quot;&quot;)</f><v></v></c><c r="LS78" s="38" t="str"><f aca="false">IF(AND(ISNUMBER(JW78),ISNUMBER(EI78)),JW78-EI78,&quot;&quot;)</f><v></v></c><c r="LT78" s="38" t="str"><f aca="false">IF(AND(ISNUMBER(JX78),ISNUMBER(EJ78)),JX78-EJ78,&quot;&quot;)</f><v></v></c><c r="LU78" s="38" t="str"><f aca="false">IF(AND(ISNUMBER(JY78),ISNUMBER(EK78)),JY78-EK78,&quot;&quot;)</f><v></v></c><c r="LV78" s="38" t="str"><f aca="false">IF(AND(ISNUMBER(JZ78),ISNUMBER(EL78)),JZ78-EL78,&quot;&quot;)</f><v></v></c><c r="LW78" s="38" t="str"><f aca="false">IF(AND(ISNUMBER(KA78),ISNUMBER(EM78)),KA78-EM78,&quot;&quot;)</f><v></v></c><c r="LX78" s="38" t="str"><f aca="false">IF(AND(ISNUMBER(KB78),ISNUMBER(EN78)),KB78-EN78,&quot;&quot;)</f><v></v></c><c r="LY78" s="38" t="str"><f aca="false">IF(AND(ISNUMBER(KC78),ISNUMBER(EO78)),KC78-EO78,&quot;&quot;)</f><v></v></c><c r="LZ78" s="38" t="str"><f aca="false">IF(AND(ISNUMBER(KD78),ISNUMBER(EP78)),KD78-EP78,&quot;&quot;)</f><v></v></c><c r="MA78" s="38" t="str"><f aca="false">IF(AND(ISNUMBER(HT78),ISNUMBER(FX78)),HT78-FX78,&quot;&quot;)</f><v></v></c><c r="MB78" s="38" t="str"><f aca="false">IF(AND(ISNUMBER(HU78),ISNUMBER(FY78)),HU78-FY78,&quot;&quot;)</f><v></v></c><c r="MC78" s="38" t="str"><f aca="false">IF(AND(ISNUMBER(HY78),ISNUMBER(GC78)),HY78-GC78,&quot;&quot;)</f><v></v></c><c r="MD78" s="38" t="n"><f aca="false">HZ78-GD78</f><v>0</v></c></row><row collapsed="false" customFormat="false" customHeight="true" hidden="false" ht="26.25" outlineLevel="0" r="79"><c r="A79" s="35" t="n"><v>41318</v></c><c r="B79" s="36" t="s"><v>476</v></c><c r="C79" s="36" t="s"><v>477</v></c><c r="D79" s="37" t="s"><v>331</v></c><c r="E79" s="38" t="n"><v>65</v></c><c r="F79" s="39" t="n"><v>17345</v></c><c r="G79" s="38" t="s"><v>340</v></c><c r="H79" s="38" t="s"><v>333</v></c><c r="I79" s="38" t="n"><v>1835958</v></c><c r="K79" s="86"/><c r="L79" s="87"/><c r="M79" s="87"/><c r="N79" s="87"/><c r="O79" s="87"/><c r="P79" s="38" t="n"><v>-0.5</v></c><c r="Q79" s="38" t="n"><v>-0.53</v></c><c r="R79" s="66" t="s"><v>334</v></c><c r="S79" s="44" t="n"><v>41253</v></c><c r="T79" s="45" t="n"><v>-3.5</v></c><c r="U79" s="45" t="n"><v>1.25</v></c><c r="V79" s="38" t="n"><v>3</v></c><c r="W79" s="38" t="n"><v>40</v></c><c r="X79" s="38" t="n"><v>15</v></c><c r="Y79" s="38" t="n"><v>664</v></c><c r="Z79" s="38" t="n"><v>23.46</v></c><c r="AA79" s="38" t="n"><v>11.7</v></c><c r="AB79" s="38" t="n"><v>5.1</v></c><c r="AC79" s="38" t="n"><v>2.92</v></c><c r="AD79" s="38" t="n"><v>44</v></c><c r="AE79" s="38" t="n"><v>89</v></c><c r="AF79" s="38" t="n"><v>44.53</v></c><c r="AG79" s="38" t="n"><v>179</v></c><c r="AH79" s="38" t="n"><v>2</v></c><c r="AI79" s="38" t="n"><f aca="false">IF(AND(ISNUMBER(SK),SK&gt;0),1,0)</f><v>1</v></c><c r="AJ79" s="34"/><c r="AK79" s="46" t="n"><v>41444</v></c><c r="AL79" s="47" t="n"><v>50</v></c><c r="AM79" s="45" t="n"><v>0</v></c><c r="AN79" s="45" t="n"><v>0.75</v></c><c r="AO79" s="38" t="n"><v>17</v></c><c r="AP79" s="38" t="n"><v>25</v></c><c r="AQ79" s="38" t="n"><v>15</v></c><c r="AR79" s="38" t="n"><v>498</v></c><c r="AS79" s="38" t="n"><v>1550</v></c><c r="AZ79" s="38" t="n"><f aca="false">IF(ISNUMBER(AM79),AM79+0.5*AN79,&quot;&quot;)</f><v>0.375</v></c><c r="BA79" s="38" t="n"><f aca="false">IF(ISNUMBER(AZ79),IF(ISNUMBER(Q79),AZ79-Q79,&quot;MISSING&quot;),&quot;&quot;)</f><v>0.905</v></c><c r="BB79" s="38" t="n"><f aca="false">IF(AND(ISNUMBER(AR79),ISNUMBER(Y79)),AR79-Y79,IF(ISNUMBER(AR79),&quot;MISSING&quot;,&quot;&quot;))</f><v>-166</v></c><c r="BC79" s="71" t="n"><v>41682</v></c><c r="BR79" s="38" t="str"><f aca="false">IF(ISNUMBER(BE79),BE79+0.5*BF79,&quot;&quot;)</f><v></v></c><c r="BS79" s="38" t="str"><f aca="false">IF(ISNUMBER(BR79),IF(ISNUMBER($Q79),BR79-$Q79,&quot;MISSING&quot;),&quot;&quot;)</f><v></v></c><c r="BT79" s="38" t="str"><f aca="false">IF(AND(ISNUMBER(BJ79),ISNUMBER($Y79)),BJ79-$Y79,IF(ISNUMBER(BJ79),&quot;MISSING&quot;,&quot;&quot;))</f><v></v></c><c r="BU79" s="38" t="n"><f aca="false">IF(AND(ISBLANK($AM79),ISBLANK($BE79)),0,1)</f><v>1</v></c><c r="BV79" s="38" t="n"><f aca="false">IF(AND(ISNUMBER($AM79),ISNUMBER($BE79)),1,0)</f><v>0</v></c><c r="BW79" s="38" t="str"><f aca="false">IF(BV79,SE_PREOP,&quot;&quot;)</f><v></v></c><c r="BX79" s="38" t="str"><f aca="false">IF(FU_6_AND_12,SE_6,&quot;&quot;)</f><v></v></c><c r="BY79" s="38" t="str"><f aca="false">IF(FU_6_AND_12,SE_12,&quot;&quot;)</f><v></v></c><c r="BZ79" s="49" t="n"><f aca="false">IF(AND(ISNUMBER(BC79),ISNUMBER(BE79)),BC79-A79,IF(ISNUMBER(AK79),AK79-A79,0))</f><v>126</v></c><c r="CA79" s="50" t="n"><f aca="false">IF(BZ79&gt;0,BZ79/30,&quot;&quot;)</f><v>4.2</v></c><c r="CB79" s="38" t="str"><f aca="false">IF(AND(ISNUMBER(AZ79),ISNUMBER(BR79)),(BR79-AZ79),&quot;&quot;)</f><v></v></c><c r="CC79" s="38" t="str"><f aca="false">IF(AND(ISNUMBER(AX79), ISNUMBER(AD79)), AVERAGE(AX79,AV79)-AVERAGE(AD79,AF79),&quot;&quot;)</f><v></v></c><c r="CD79" s="38" t="str"><f aca="false">IF(AND(ISNUMBER(BN79), ISNUMBER(AD79)), AVERAGE(BN79,BP79)-AVERAGE(AD79,AF79),&quot;&quot;)</f><v></v></c><c r="CE79" s="38" t="str"><f aca="false">IF(ISNUMBER(CD79),CD79,IF(ISNUMBER(CC79),CC79,&quot;&quot;))</f><v></v></c><c r="CF79" s="38" t="n"><f aca="false">IF(AND(ISNUMBER(SPH_PREOP),ISNUMBER(SE_LAST_)),SPH_PREOP+CYL_PREOP/2,&quot;&quot;)</f><v>-2.875</v></c><c r="CG79" s="38" t="n"><f aca="false">IF(ISNUMBER(SE_12),SE_12,IF(ISNUMBER(SE_6),SE_6,&quot;&quot;))</f><v>0.375</v></c><c r="CH79" s="51" t="n"><f aca="false">IF(AND(ISNUMBER(SE_LAST_),ISNUMBER(REF_TARGET)),SE_LAST_-REF_TARGET,&quot;&quot;)</f><v>0.905</v></c><c r="CI79" s="52" t="n"><f aca="false">IF(ISNUMBER(Y79),IF(ISNUMBER(BJ79),BJ79-Y79,IF(ISNUMBER(AR79),AR79-Y79,&quot;&quot;)),&quot;&quot;)</f><v>-166</v></c><c r="CJ79" s="38" t="str"><f aca="false">IF(ISNUMBER(Z79),IF(ISNUMBER(AT79),AT79-Z79,IF(ISNUMBER(BL79),BL79-Z79,&quot;&quot;)),&quot;&quot;)</f><v></v></c><c r="CK79" s="53" t="n"><f aca="false">IF(ISNUMBER(LAST_SE_ERROR),REF_TARGET,&quot;&quot;)</f><v>-0.53</v></c><c r="CL79" s="53" t="n"><f aca="false">IF(AND(OR(ISNUMBER(BH79),ISNUMBER(AP79)),ISNUMBER(W79)),-LOG(20/W79)--LOG(20/IF(ISNUMBER(BH79),BH79,AP79)),&quot;&quot;)</f><v>0.204119982655925</v></c><c r="CM79" s="54" t="n"><f aca="false">IF(ISNUMBER(BF79),BF79,IF(ISNUMBER(AN79),AN79,&quot;&quot;))</f><v>0.75</v></c><c r="CN79" s="54" t="n"><f aca="false">IF(AND(ISNUMBER(CM79),ISNUMBER(U79)),CM79-U79,&quot;&quot;)</f><v>-0.5</v></c><c r="CO79" s="55" t="n"><f aca="false">IF(ISNUMBER(BCVA_12),BCVA_12,IF(ISNUMBER(BCVA_6),BCVA_6,&quot;&quot;))</f><v>25</v></c><c r="CP79" s="55" t="n"><f aca="false">IF(ISNUMBER(CO79),PREOP_BCVA,&quot;&quot;)</f><v>40</v></c><c r="CQ79" s="56" t="n"><f aca="false">IF(AND(REF_TARGET&lt;=0,REF_TARGET&gt;-1),IF(ISNUMBER(UDVA_12),UDVA_12,IF(ISNUMBER(UDVA_6),UDVA_6,&quot;&quot;)),&quot;&quot;)</f><v>50</v></c><c r="CR79" s="53" t="str"><f aca="false">IF(ISNUMBER(PREOP_PENTACAM_RV),IF(ISNUMBER(SPH_6),IF(ISNUMBER($EQ79),0,1),&quot;&quot;),&quot;&quot;)</f><v></v></c><c r="CS79" s="53" t="str"><f aca="false">IF(ISNUMBER(PREOP_PENTACAM_RV),IF(ISNUMBER(SPH_12),IF(ISNUMBER($GM79),0,1),&quot;&quot;),&quot;&quot;)</f><v></v></c><c r="CT79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79" s="52" t="str"><f aca="false">IF(ISNUMBER(GM79),GM79,IF(ISNUMBER(EQ79),EQ79,&quot;&quot;))</f><v></v></c><c r="IJ79" s="38" t="str"><f aca="false">IF(ISNUMBER(GN79),GN79,IF(ISNUMBER(ER79),ER79,&quot;&quot;))</f><v></v></c><c r="IK79" s="38" t="str"><f aca="false">IF(ISNUMBER(GO79),GO79,IF(ISNUMBER(ES79),ES79,&quot;&quot;))</f><v></v></c><c r="IL79" s="38" t="str"><f aca="false">IF(ISNUMBER(GP79),GP79,IF(ISNUMBER(ET79),ET79,&quot;&quot;))</f><v></v></c><c r="IM79" s="38" t="str"><f aca="false">IF(ISNUMBER(GQ79),GQ79,IF(ISNUMBER(EU79),EU79,&quot;&quot;))</f><v></v></c><c r="IN79" s="38" t="str"><f aca="false">IF(ISNUMBER(GR79),GR79,IF(ISNUMBER(EV79),EV79,&quot;&quot;))</f><v></v></c><c r="IO79" s="38" t="str"><f aca="false">IF(ISNUMBER(GS79),GS79,IF(ISNUMBER(EW79),EW79,&quot;&quot;))</f><v></v></c><c r="IP79" s="38" t="str"><f aca="false">IF(ISNUMBER(GT79),GT79,IF(ISNUMBER(EX79),EX79,&quot;&quot;))</f><v></v></c><c r="IQ79" s="38" t="str"><f aca="false">IF(ISNUMBER(GU79),GU79,IF(ISNUMBER(EY79),EY79,&quot;&quot;))</f><v></v></c><c r="IR79" s="38" t="str"><f aca="false">IF(ISNUMBER(GV79),GV79,IF(ISNUMBER(EZ79),EZ79,&quot;&quot;))</f><v></v></c><c r="IS79" s="38" t="str"><f aca="false">IF(ISNUMBER(GW79),GW79,IF(ISNUMBER(FA79),FA79,&quot;&quot;))</f><v></v></c><c r="IT79" s="38" t="str"><f aca="false">IF(ISNUMBER(GX79),GX79,IF(ISNUMBER(FB79),FB79,&quot;&quot;))</f><v></v></c><c r="IU79" s="38" t="str"><f aca="false">IF(ISNUMBER(GY79),GY79,IF(ISNUMBER(FC79),FC79,&quot;&quot;))</f><v></v></c><c r="IV79" s="38" t="str"><f aca="false">IF(ISNUMBER(GZ79),GZ79,IF(ISNUMBER(FD79),FD79,&quot;&quot;))</f><v></v></c><c r="IW79" s="38" t="str"><f aca="false">IF(ISNUMBER(HA79),HA79,IF(ISNUMBER(FE79),FE79,&quot;&quot;))</f><v></v></c><c r="IX79" s="38" t="str"><f aca="false">IF(ISNUMBER(HB79),HB79,IF(ISNUMBER(FF79),FF79,&quot;&quot;))</f><v></v></c><c r="IY79" s="38" t="str"><f aca="false">IF(ISNUMBER(HC79),HC79,IF(ISNUMBER(FG79),FG79,&quot;&quot;))</f><v></v></c><c r="IZ79" s="38" t="str"><f aca="false">IF(ISNUMBER(HD79),HD79,IF(ISNUMBER(FH79),FH79,&quot;&quot;))</f><v></v></c><c r="JA79" s="38" t="str"><f aca="false">IF(ISNUMBER(HE79),HE79,IF(ISNUMBER(FI79),FI79,&quot;&quot;))</f><v></v></c><c r="JB79" s="38" t="str"><f aca="false">IF(ISNUMBER(HF79),HF79,IF(ISNUMBER(FJ79),FJ79,&quot;&quot;))</f><v></v></c><c r="JC79" s="38" t="str"><f aca="false">IF(ISNUMBER(HG79),HG79,IF(ISNUMBER(FK79),FK79,&quot;&quot;))</f><v></v></c><c r="JD79" s="38" t="str"><f aca="false">IF(ISNUMBER(HH79),HH79,IF(ISNUMBER(FL79),FL79,&quot;&quot;))</f><v></v></c><c r="JE79" s="38" t="str"><f aca="false">IF(ISNUMBER(HI79),HI79,IF(ISNUMBER(FM79),FM79,&quot;&quot;))</f><v></v></c><c r="JF79" s="38" t="str"><f aca="false">IF(ISNUMBER(HJ79),HJ79,IF(ISNUMBER(FN79),FN79,&quot;&quot;))</f><v></v></c><c r="JG79" s="38" t="str"><f aca="false">IF(ISNUMBER(HK79),HK79,IF(ISNUMBER(FO79),FO79,&quot;&quot;))</f><v></v></c><c r="JH79" s="38" t="str"><f aca="false">IF(ISNUMBER(HL79),HL79,IF(ISNUMBER(FP79),FP79,&quot;&quot;))</f><v></v></c><c r="JI79" s="38" t="str"><f aca="false">IF(ISNUMBER(HM79),HM79,IF(ISNUMBER(FQ79),FQ79,&quot;&quot;))</f><v></v></c><c r="JJ79" s="38" t="str"><f aca="false">IF(ISNUMBER(HN79),HN79,IF(ISNUMBER(FR79),FR79,&quot;&quot;))</f><v></v></c><c r="JK79" s="38" t="str"><f aca="false">IF(ISNUMBER(HO79),HO79,IF(ISNUMBER(FS79),FS79,&quot;&quot;))</f><v></v></c><c r="JL79" s="38" t="str"><f aca="false">IF(ISNUMBER(HP79),HP79,IF(ISNUMBER(FT79),FT79,&quot;&quot;))</f><v></v></c><c r="JM79" s="38" t="str"><f aca="false">IF(ISNUMBER(HQ79),HQ79,IF(ISNUMBER(FU79),FU79,&quot;&quot;))</f><v></v></c><c r="JN79" s="51" t="str"><f aca="false">IF(ISNUMBER(HR79),HR79,IF(ISNUMBER(FV79),FV79,&quot;&quot;))</f><v></v></c><c r="JO79" s="59" t="str"><f aca="false">IF(ISNUMBER(HS79),HS79,IF(ISNUMBER(FW79),FW79,&quot;&quot;))</f><v></v></c><c r="JP79" s="59" t="str"><f aca="false">IF(ISNUMBER(HT79),HT79,IF(ISNUMBER(FX79),FX79,&quot;&quot;))</f><v></v></c><c r="JQ79" s="59" t="str"><f aca="false">IF(ISNUMBER(HU79),HU79,IF(ISNUMBER(FY79),FY79,&quot;&quot;))</f><v></v></c><c r="JR79" s="59" t="str"><f aca="false">IF(ISNUMBER(HV79),HV79,IF(ISNUMBER(FZ79),FZ79,&quot;&quot;))</f><v></v></c><c r="JS79" s="59" t="str"><f aca="false">IF(ISNUMBER(HW79),HW79,IF(ISNUMBER(GA79),GA79,&quot;&quot;))</f><v></v></c><c r="JT79" s="59" t="str"><f aca="false">IF(ISNUMBER(HX79),HX79,IF(ISNUMBER(GB79),GB79,&quot;&quot;))</f><v></v></c><c r="JU79" s="59" t="str"><f aca="false">IF(ISNUMBER(HY79),HY79,IF(ISNUMBER(GC79),GC79,&quot;&quot;))</f><v></v></c><c r="JV79" s="59" t="str"><f aca="false">IF(ISNUMBER(HZ79),HZ79,IF(ISNUMBER(GD79),GD79,&quot;&quot;))</f><v></v></c><c r="JW79" s="59" t="str"><f aca="false">IF(ISNUMBER(IA79),IA79,IF(ISNUMBER(GE79),GE79,&quot;&quot;))</f><v></v></c><c r="JX79" s="59" t="str"><f aca="false">IF(ISNUMBER(IB79),IB79,IF(ISNUMBER(GF79),GF79,&quot;&quot;))</f><v></v></c><c r="JY79" s="59" t="str"><f aca="false">IF(ISNUMBER(IC79),IC79,IF(ISNUMBER(GG79),GG79,&quot;&quot;))</f><v></v></c><c r="JZ79" s="59" t="str"><f aca="false">IF(ISNUMBER(ID79),ID79,IF(ISNUMBER(GH79),GH79,&quot;&quot;))</f><v></v></c><c r="KA79" s="59" t="str"><f aca="false">IF(ISNUMBER(IE79),IE79,IF(ISNUMBER(GI79),GI79,&quot;&quot;))</f><v></v></c><c r="KB79" s="59" t="str"><f aca="false">IF(ISNUMBER(IF79),IF79,IF(ISNUMBER(GJ79),GJ79,&quot;&quot;))</f><v></v></c><c r="KC79" s="59" t="str"><f aca="false">IF(ISNUMBER(IG79),IG79,IF(ISNUMBER(GK79),GK79,&quot;&quot;))</f><v></v></c><c r="KD79" s="61" t="str"><f aca="false">IF(ISNUMBER(IH79),IH79,IF(ISNUMBER(GL79),GL79,&quot;&quot;))</f><v></v></c><c r="KE79" s="52" t="str"><f aca="false">IF(AND(ISNUMBER(II79),ISNUMBER(CU79)),II79-CU79,&quot;&quot;)</f><v></v></c><c r="KF79" s="38" t="str"><f aca="false">IF(AND(ISNUMBER(IJ79),ISNUMBER(CV79)),IJ79-CV79,&quot;&quot;)</f><v></v></c><c r="KG79" s="38" t="str"><f aca="false">IF(AND(ISNUMBER(IK79),ISNUMBER(CW79)),IK79-CW79,&quot;&quot;)</f><v></v></c><c r="KH79" s="38" t="str"><f aca="false">IF(AND(ISNUMBER(IL79),ISNUMBER(CX79)),IL79-CX79,&quot;&quot;)</f><v></v></c><c r="KI79" s="38" t="str"><f aca="false">IF(AND(ISNUMBER(IM79),ISNUMBER(CY79)),IM79-CY79,&quot;&quot;)</f><v></v></c><c r="KJ79" s="38" t="str"><f aca="false">IF(AND(ISNUMBER(IN79),ISNUMBER(CZ79)),IN79-CZ79,&quot;&quot;)</f><v></v></c><c r="KK79" s="38" t="str"><f aca="false">IF(AND(ISNUMBER(IO79),ISNUMBER(DA79)),IO79-DA79,&quot;&quot;)</f><v></v></c><c r="KL79" s="38" t="str"><f aca="false">IF(AND(ISNUMBER(IP79),ISNUMBER(DB79)),IP79-DB79,&quot;&quot;)</f><v></v></c><c r="KM79" s="38" t="str"><f aca="false">IF(AND(ISNUMBER(IQ79),ISNUMBER(DC79)),IQ79-DC79,&quot;&quot;)</f><v></v></c><c r="KN79" s="38" t="str"><f aca="false">IF(AND(ISNUMBER(IR79),ISNUMBER(DD79)),IR79-DD79,&quot;&quot;)</f><v></v></c><c r="KO79" s="38" t="str"><f aca="false">IF(AND(ISNUMBER(IS79),ISNUMBER(DE79)),IS79-DE79,&quot;&quot;)</f><v></v></c><c r="KP79" s="38" t="str"><f aca="false">IF(AND(ISNUMBER(IT79),ISNUMBER(DF79)),IT79-DF79,&quot;&quot;)</f><v></v></c><c r="KQ79" s="38" t="str"><f aca="false">IF(AND(ISNUMBER(IU79),ISNUMBER(DG79)),IU79-DG79,&quot;&quot;)</f><v></v></c><c r="KR79" s="38" t="str"><f aca="false">IF(AND(ISNUMBER(IV79),ISNUMBER(DH79)),IV79-DH79,&quot;&quot;)</f><v></v></c><c r="KS79" s="38" t="str"><f aca="false">IF(AND(ISNUMBER(IW79),ISNUMBER(DI79)),IW79-DI79,&quot;&quot;)</f><v></v></c><c r="KT79" s="38" t="str"><f aca="false">IF(AND(ISNUMBER(IX79),ISNUMBER(DJ79)),IX79-DJ79,&quot;&quot;)</f><v></v></c><c r="KU79" s="38" t="str"><f aca="false">IF(AND(ISNUMBER(IY79),ISNUMBER(DK79)),IY79-DK79,&quot;&quot;)</f><v></v></c><c r="KV79" s="38" t="str"><f aca="false">IF(AND(ISNUMBER(IZ79),ISNUMBER(DL79)),IZ79-DL79,&quot;&quot;)</f><v></v></c><c r="KW79" s="38" t="str"><f aca="false">IF(AND(ISNUMBER(JA79),ISNUMBER(DM79)),JA79-DM79,&quot;&quot;)</f><v></v></c><c r="KX79" s="38" t="str"><f aca="false">IF(AND(ISNUMBER(JB79),ISNUMBER(DN79)),JB79-DN79,&quot;&quot;)</f><v></v></c><c r="KY79" s="38" t="str"><f aca="false">IF(AND(ISNUMBER(JC79),ISNUMBER(DO79)),JC79-DO79,&quot;&quot;)</f><v></v></c><c r="KZ79" s="38" t="str"><f aca="false">IF(AND(ISNUMBER(JD79),ISNUMBER(DP79)),JD79-DP79,&quot;&quot;)</f><v></v></c><c r="LA79" s="38" t="str"><f aca="false">IF(AND(ISNUMBER(JE79),ISNUMBER(DQ79)),JE79-DQ79,&quot;&quot;)</f><v></v></c><c r="LB79" s="38" t="str"><f aca="false">IF(AND(ISNUMBER(JF79),ISNUMBER(DR79)),JF79-DR79,&quot;&quot;)</f><v></v></c><c r="LC79" s="38" t="str"><f aca="false">IF(AND(ISNUMBER(JG79),ISNUMBER(DS79)),JG79-DS79,&quot;&quot;)</f><v></v></c><c r="LD79" s="38" t="str"><f aca="false">IF(AND(ISNUMBER(JH79),ISNUMBER(DT79)),JH79-DT79,&quot;&quot;)</f><v></v></c><c r="LE79" s="38" t="str"><f aca="false">IF(AND(ISNUMBER(JI79),ISNUMBER(DU79)),JI79-DU79,&quot;&quot;)</f><v></v></c><c r="LF79" s="38" t="str"><f aca="false">IF(AND(ISNUMBER(JJ79),ISNUMBER(DV79)),JJ79-DV79,&quot;&quot;)</f><v></v></c><c r="LG79" s="38" t="str"><f aca="false">IF(AND(ISNUMBER(JK79),ISNUMBER(DW79)),JK79-DW79,&quot;&quot;)</f><v></v></c><c r="LH79" s="38" t="str"><f aca="false">IF(AND(ISNUMBER(JL79),ISNUMBER(DX79)),JL79-DX79,&quot;&quot;)</f><v></v></c><c r="LI79" s="38" t="str"><f aca="false">IF(AND(ISNUMBER(JM79),ISNUMBER(DY79)),JM79-DY79,&quot;&quot;)</f><v></v></c><c r="LJ79" s="38" t="str"><f aca="false">IF(AND(ISNUMBER(JN79),ISNUMBER(DZ79)),JN79-DZ79,&quot;&quot;)</f><v></v></c><c r="LK79" s="38" t="str"><f aca="false">IF(AND(ISNUMBER(JO79),ISNUMBER(EA79)),JO79-EA79,&quot;&quot;)</f><v></v></c><c r="LL79" s="38" t="str"><f aca="false">IF(AND(ISNUMBER(JP79),ISNUMBER(EB79)),JP79-EB79,&quot;&quot;)</f><v></v></c><c r="LM79" s="38" t="str"><f aca="false">IF(AND(ISNUMBER(JQ79),ISNUMBER(EC79)),JQ79-EC79,&quot;&quot;)</f><v></v></c><c r="LN79" s="38" t="str"><f aca="false">IF(AND(ISNUMBER(JR79),ISNUMBER(ED79)),JR79-ED79,&quot;&quot;)</f><v></v></c><c r="LO79" s="38" t="str"><f aca="false">IF(AND(ISNUMBER(JS79),ISNUMBER(EE79)),JS79-EE79,&quot;&quot;)</f><v></v></c><c r="LP79" s="38" t="str"><f aca="false">IF(AND(ISNUMBER(JT79),ISNUMBER(EF79)),JT79-EF79,&quot;&quot;)</f><v></v></c><c r="LQ79" s="38" t="str"><f aca="false">IF(AND(ISNUMBER(JU79),ISNUMBER(EG79)),JU79-EG79,&quot;&quot;)</f><v></v></c><c r="LR79" s="38" t="str"><f aca="false">IF(AND(ISNUMBER(JV79),ISNUMBER(EH79)),JV79-EH79,&quot;&quot;)</f><v></v></c><c r="LS79" s="38" t="str"><f aca="false">IF(AND(ISNUMBER(JW79),ISNUMBER(EI79)),JW79-EI79,&quot;&quot;)</f><v></v></c><c r="LT79" s="38" t="str"><f aca="false">IF(AND(ISNUMBER(JX79),ISNUMBER(EJ79)),JX79-EJ79,&quot;&quot;)</f><v></v></c><c r="LU79" s="38" t="str"><f aca="false">IF(AND(ISNUMBER(JY79),ISNUMBER(EK79)),JY79-EK79,&quot;&quot;)</f><v></v></c><c r="LV79" s="38" t="str"><f aca="false">IF(AND(ISNUMBER(JZ79),ISNUMBER(EL79)),JZ79-EL79,&quot;&quot;)</f><v></v></c><c r="LW79" s="38" t="str"><f aca="false">IF(AND(ISNUMBER(KA79),ISNUMBER(EM79)),KA79-EM79,&quot;&quot;)</f><v></v></c><c r="LX79" s="38" t="str"><f aca="false">IF(AND(ISNUMBER(KB79),ISNUMBER(EN79)),KB79-EN79,&quot;&quot;)</f><v></v></c><c r="LY79" s="38" t="str"><f aca="false">IF(AND(ISNUMBER(KC79),ISNUMBER(EO79)),KC79-EO79,&quot;&quot;)</f><v></v></c><c r="LZ79" s="38" t="str"><f aca="false">IF(AND(ISNUMBER(KD79),ISNUMBER(EP79)),KD79-EP79,&quot;&quot;)</f><v></v></c><c r="MA79" s="38" t="str"><f aca="false">IF(AND(ISNUMBER(HT79),ISNUMBER(FX79)),HT79-FX79,&quot;&quot;)</f><v></v></c><c r="MB79" s="38" t="str"><f aca="false">IF(AND(ISNUMBER(HU79),ISNUMBER(FY79)),HU79-FY79,&quot;&quot;)</f><v></v></c><c r="MC79" s="38" t="str"><f aca="false">IF(AND(ISNUMBER(HY79),ISNUMBER(GC79)),HY79-GC79,&quot;&quot;)</f><v></v></c><c r="MD79" s="38" t="n"><f aca="false">HZ79-GD79</f><v>0</v></c></row><row collapsed="false" customFormat="false" customHeight="true" hidden="false" ht="26.25" outlineLevel="0" r="80"><c r="A80" s="35" t="n"><v>41262</v></c><c r="B80" s="36" t="s"><v>421</v></c><c r="C80" s="36" t="s"><v>478</v></c><c r="D80" s="37" t="s"><v>331</v></c><c r="E80" s="38" t="n"><v>67</v></c><c r="F80" s="39" t="n"><v>16427</v></c><c r="G80" s="38" t="s"><v>340</v></c><c r="H80" s="38" t="s"><v>358</v></c><c r="I80" s="38" t="n"><v>1835204</v></c><c r="K80" s="40"/><c r="L80" s="41"/><c r="M80" s="41"/><c r="N80" s="41"/><c r="O80" s="41"/><c r="P80" s="42" t="n"><v>-0.5</v></c><c r="Q80" s="43" t="n"><v>-0.42</v></c><c r="R80" s="43" t="s"><v>334</v></c><c r="S80" s="44" t="n"><v>41261</v></c><c r="T80" s="45" t="n"><v>-8.75</v></c><c r="U80" s="45" t="n"><v>1.75</v></c><c r="V80" s="38" t="n"><v>165</v></c><c r="W80" s="38" t="n"><v>50</v></c><c r="X80" s="38" t="n"><v>14</v></c><c r="Y80" s="38" t="n"><v>624</v></c><c r="Z80" s="38" t="n"><v>27.66</v></c><c r="AC80" s="38" t="n"><v>3.65</v></c><c r="AD80" s="38" t="n"><v>43.38</v></c><c r="AE80" s="38" t="n"><v>64</v></c><c r="AF80" s="38" t="n"><v>44.06</v></c><c r="AG80" s="38" t="n"><v>154</v></c><c r="AH80" s="38" t="n"><v>0</v></c><c r="AI80" s="38" t="n"><f aca="false">IF(AND(ISNUMBER(SK),SK&gt;0),1,0)</f><v>0</v></c><c r="AK80" s="39" t="n"><v>41464</v></c><c r="AL80" s="62" t="n"><v>30</v></c><c r="AM80" s="45" t="n"><v>-0.5</v></c><c r="AN80" s="45" t="n"><v>0.75</v></c><c r="AO80" s="38" t="n"><v>10</v></c><c r="AP80" s="38" t="n"><v>20</v></c><c r="AQ80" s="38" t="n"><v>18</v></c><c r="AR80" s="38" t="n"><v>547</v></c><c r="AS80" s="38" t="n"><v>2532</v></c><c r="AZ80" s="38" t="n"><f aca="false">IF(ISNUMBER(AM80),AM80+0.5*AN80,&quot;&quot;)</f><v>-0.125</v></c><c r="BA80" s="38" t="n"><f aca="false">IF(ISNUMBER(AZ80),IF(ISNUMBER(Q80),AZ80-Q80,&quot;MISSING&quot;),&quot;&quot;)</f><v>0.295</v></c><c r="BB80" s="38" t="n"><f aca="false">IF(AND(ISNUMBER(AR80),ISNUMBER(Y80)),AR80-Y80,IF(ISNUMBER(AR80),&quot;MISSING&quot;,&quot;&quot;))</f><v>-77</v></c><c r="BC80" s="39" t="n"><v>41590</v></c><c r="BE80" s="45" t="n"><v>0</v></c><c r="BF80" s="45" t="n"><v>1.25</v></c><c r="BG80" s="38" t="n"><v>140</v></c><c r="BH80" s="38" t="n"><v>30</v></c><c r="BI80" s="38" t="n"><v>18</v></c><c r="BJ80" s="38" t="n"><v>563</v></c><c r="BK80" s="38" t="n"><v>2500</v></c><c r="BL80" s="38" t="s"><v>350</v></c><c r="BM80" s="38" t="s"><v>350</v></c><c r="BN80" s="38" t="n"><v>42.61</v></c><c r="BO80" s="38" t="n"><v>72</v></c><c r="BP80" s="38" t="n"><v>43.21</v></c><c r="BQ80" s="38" t="n"><v>162</v></c><c r="BR80" s="38" t="n"><f aca="false">IF(ISNUMBER(BE80),BE80+0.5*BF80,&quot;&quot;)</f><v>0.625</v></c><c r="BS80" s="38" t="n"><f aca="false">IF(ISNUMBER(BR80),IF(ISNUMBER($Q80),BR80-$Q80,&quot;MISSING&quot;),&quot;&quot;)</f><v>1.045</v></c><c r="BT80" s="38" t="n"><f aca="false">IF(AND(ISNUMBER(BJ80),ISNUMBER($Y80)),BJ80-$Y80,IF(ISNUMBER(BJ80),&quot;MISSING&quot;,&quot;&quot;))</f><v>-61</v></c><c r="BU80" s="38" t="n"><f aca="false">IF(AND(ISBLANK($AM80),ISBLANK($BE80)),0,1)</f><v>1</v></c><c r="BV80" s="38" t="n"><f aca="false">IF(AND(ISNUMBER($AM80),ISNUMBER($BE80)),1,0)</f><v>1</v></c><c r="BW80" s="38" t="n"><f aca="false">IF(BV80,SE_PREOP,&quot;&quot;)</f><v>-7.875</v></c><c r="BX80" s="38" t="n"><f aca="false">IF(FU_6_AND_12,SE_6,&quot;&quot;)</f><v>-0.125</v></c><c r="BY80" s="38" t="n"><f aca="false">IF(FU_6_AND_12,SE_12,&quot;&quot;)</f><v>0.625</v></c><c r="BZ80" s="49" t="n"><f aca="false">IF(AND(ISNUMBER(BC80),ISNUMBER(BE80)),BC80-A80,IF(ISNUMBER(AK80),AK80-A80,0))</f><v>328</v></c><c r="CA80" s="50" t="n"><f aca="false">IF(BZ80&gt;0,BZ80/30,&quot;&quot;)</f><v>10.9333333333333</v></c><c r="CB80" s="38" t="n"><f aca="false">IF(AND(ISNUMBER(AZ80),ISNUMBER(BR80)),(BR80-AZ80),&quot;&quot;)</f><v>0.75</v></c><c r="CC80" s="38" t="str"><f aca="false">IF(AND(ISNUMBER(AX80), ISNUMBER(AD80)), AVERAGE(AX80,AV80)-AVERAGE(AD80,AF80),&quot;&quot;)</f><v></v></c><c r="CD80" s="38" t="n"><f aca="false">IF(AND(ISNUMBER(BN80), ISNUMBER(AD80)), AVERAGE(BN80,BP80)-AVERAGE(AD80,AF80),&quot;&quot;)</f><v>-0.810000000000002</v></c><c r="CE80" s="38" t="n"><f aca="false">IF(ISNUMBER(CD80),CD80,IF(ISNUMBER(CC80),CC80,&quot;&quot;))</f><v>-0.810000000000002</v></c><c r="CF80" s="38" t="n"><f aca="false">IF(AND(ISNUMBER(SPH_PREOP),ISNUMBER(SE_LAST_)),SPH_PREOP+CYL_PREOP/2,&quot;&quot;)</f><v>-7.875</v></c><c r="CG80" s="38" t="n"><f aca="false">IF(ISNUMBER(SE_12),SE_12,IF(ISNUMBER(SE_6),SE_6,&quot;&quot;))</f><v>0.625</v></c><c r="CH80" s="51" t="n"><f aca="false">IF(AND(ISNUMBER(SE_LAST_),ISNUMBER(REF_TARGET)),SE_LAST_-REF_TARGET,&quot;&quot;)</f><v>1.045</v></c><c r="CI80" s="52" t="n"><f aca="false">IF(ISNUMBER(Y80),IF(ISNUMBER(BJ80),BJ80-Y80,IF(ISNUMBER(AR80),AR80-Y80,&quot;&quot;)),&quot;&quot;)</f><v>-61</v></c><c r="CJ80" s="38" t="str"><f aca="false">IF(ISNUMBER(Z80),IF(ISNUMBER(AT80),AT80-Z80,IF(ISNUMBER(BL80),BL80-Z80,&quot;&quot;)),&quot;&quot;)</f><v></v></c><c r="CK80" s="53" t="n"><f aca="false">IF(ISNUMBER(LAST_SE_ERROR),REF_TARGET,&quot;&quot;)</f><v>-0.42</v></c><c r="CL80" s="53" t="n"><f aca="false">IF(AND(OR(ISNUMBER(BH80),ISNUMBER(AP80)),ISNUMBER(W80)),-LOG(20/W80)--LOG(20/IF(ISNUMBER(BH80),BH80,AP80)),&quot;&quot;)</f><v>0.221848749616356</v></c><c r="CM80" s="54" t="n"><f aca="false">IF(ISNUMBER(BF80),BF80,IF(ISNUMBER(AN80),AN80,&quot;&quot;))</f><v>1.25</v></c><c r="CN80" s="54" t="n"><f aca="false">IF(AND(ISNUMBER(CM80),ISNUMBER(U80)),CM80-U80,&quot;&quot;)</f><v>-0.5</v></c><c r="CO80" s="55" t="n"><f aca="false">IF(ISNUMBER(BCVA_12),BCVA_12,IF(ISNUMBER(BCVA_6),BCVA_6,&quot;&quot;))</f><v>30</v></c><c r="CP80" s="55" t="n"><f aca="false">IF(ISNUMBER(CO80),PREOP_BCVA,&quot;&quot;)</f><v>50</v></c><c r="CQ80" s="56" t="n"><f aca="false">IF(AND(REF_TARGET&lt;=0,REF_TARGET&gt;-1),IF(ISNUMBER(UDVA_12),UDVA_12,IF(ISNUMBER(UDVA_6),UDVA_6,&quot;&quot;)),&quot;&quot;)</f><v>30</v></c><c r="CR80" s="53" t="str"><f aca="false">IF(ISNUMBER(PREOP_PENTACAM_RV),IF(ISNUMBER(SPH_6),IF(ISNUMBER($EQ80),0,1),&quot;&quot;),&quot;&quot;)</f><v></v></c><c r="CS80" s="53" t="str"><f aca="false">IF(ISNUMBER(PREOP_PENTACAM_RV),IF(ISNUMBER(SPH_12),IF(ISNUMBER($GM80),0,1),&quot;&quot;),&quot;&quot;)</f><v></v></c><c r="CT80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80" s="52" t="n"><v>7.85</v></c><c r="ER80" s="38" t="n"><v>7.93</v></c><c r="ES80" s="38" t="n"><v>67.6</v></c><c r="ET80" s="38" t="n"><v>0.4</v></c><c r="EU80" s="38" t="n"><v>0.23</v></c><c r="EV80" s="38" t="n"><v>0.35</v></c><c r="EW80" s="38" t="n"><v>4.99</v></c><c r="EX80" s="38" t="n"><v>5.54</v></c><c r="EY80" s="38" t="n"><v>548</v></c><c r="EZ80" s="38" t="n"><v>543</v></c><c r="FA80" s="38" t="n"><v>640</v></c><c r="FB80" s="38" t="n"><v>627</v></c><c r="FC80" s="38" t="n"><v>633</v></c><c r="FD80" s="38" t="n"><v>625</v></c><c r="FE80" s="38" t="n"><v>538</v></c><c r="FF80" s="38" t="n"><v>0.57</v></c><c r="FG80" s="38" t="n"><v>-0.78</v></c><c r="FH80" s="38" t="n"><v>7.88</v></c><c r="FI80" s="38" t="n"><v>7.88</v></c><c r="FJ80" s="38" t="n"><v>7.88</v></c><c r="FK80" s="38" t="n"><v>7.95</v></c><c r="FL80" s="38" t="n"><v>8.15</v></c><c r="FM80" s="38" t="n"><v>8.44</v></c><c r="FN80" s="38" t="n"><v>0</v></c><c r="FO80" s="38" t="n"><v>1.3</v></c><c r="FP80" s="38" t="n"><v>6.45</v></c><c r="FQ80" s="38" t="n"><v>6.4</v></c><c r="FR80" s="38" t="n"><v>6.51</v></c><c r="FS80" s="38" t="n"><v>6.78</v></c><c r="FT80" s="38" t="n"><v>6.98</v></c><c r="FU80" s="38" t="n"><v>7.32</v></c><c r="FV80" s="38" t="n"><v>0</v></c><c r="FW80" s="58" t="n"><v>1.3</v></c><c r="GM80" s="52" t="n"><v>7.86</v></c><c r="GN80" s="38" t="n"><v>7.96</v></c><c r="GO80" s="38" t="n"><v>62.1</v></c><c r="GP80" s="38" t="n"><v>0.6</v></c><c r="GQ80" s="38" t="n"><v>0.16</v></c><c r="GR80" s="38" t="n"><v>0.31</v></c><c r="GS80" s="38" t="n"><v>4.95</v></c><c r="GT80" s="38" t="n"><v>5.49</v></c><c r="GU80" s="38" t="n"><v>542</v></c><c r="GV80" s="38" t="n"><v>538</v></c><c r="GW80" s="38" t="n"><v>633</v></c><c r="GX80" s="38" t="n"><v>634</v></c><c r="GY80" s="38" t="n"><v>629</v></c><c r="GZ80" s="38" t="n"><v>627</v></c><c r="HA80" s="38" t="n"><v>534</v></c><c r="HB80" s="38" t="n"><v>0.63</v></c><c r="HC80" s="38" t="n"><v>-0.7</v></c><c r="HD80" s="38" t="n"><v>7.9</v></c><c r="HE80" s="38" t="n"><v>7.89</v></c><c r="HF80" s="38" t="n"><v>7.89</v></c><c r="HG80" s="38" t="n"><v>7.94</v></c><c r="HH80" s="38" t="n"><v>8.15</v></c><c r="HI80" s="38" t="n"><v>8.45</v></c><c r="HJ80" s="38" t="n"><v>0</v></c><c r="HK80" s="38" t="n"><v>1.3</v></c><c r="HL80" s="38" t="n"><v>6.45</v></c><c r="HM80" s="38" t="n"><v>6.39</v></c><c r="HN80" s="38" t="n"><v>6.54</v></c><c r="HO80" s="38" t="n"><v>6.82</v></c><c r="HP80" s="38" t="n"><v>6.98</v></c><c r="HQ80" s="38" t="n"><v>7.33</v></c><c r="HR80" s="38" t="n"><v>0</v></c><c r="HS80" s="51" t="n"><v>1.3</v></c><c r="II80" s="52" t="n"><f aca="false">IF(ISNUMBER(GM80),GM80,IF(ISNUMBER(EQ80),EQ80,&quot;&quot;))</f><v>7.86</v></c><c r="IJ80" s="38" t="n"><f aca="false">IF(ISNUMBER(GN80),GN80,IF(ISNUMBER(ER80),ER80,&quot;&quot;))</f><v>7.96</v></c><c r="IK80" s="38" t="n"><f aca="false">IF(ISNUMBER(GO80),GO80,IF(ISNUMBER(ES80),ES80,&quot;&quot;))</f><v>62.1</v></c><c r="IL80" s="38" t="n"><f aca="false">IF(ISNUMBER(GP80),GP80,IF(ISNUMBER(ET80),ET80,&quot;&quot;))</f><v>0.6</v></c><c r="IM80" s="38" t="n"><f aca="false">IF(ISNUMBER(GQ80),GQ80,IF(ISNUMBER(EU80),EU80,&quot;&quot;))</f><v>0.16</v></c><c r="IN80" s="38" t="n"><f aca="false">IF(ISNUMBER(GR80),GR80,IF(ISNUMBER(EV80),EV80,&quot;&quot;))</f><v>0.31</v></c><c r="IO80" s="38" t="n"><f aca="false">IF(ISNUMBER(GS80),GS80,IF(ISNUMBER(EW80),EW80,&quot;&quot;))</f><v>4.95</v></c><c r="IP80" s="38" t="n"><f aca="false">IF(ISNUMBER(GT80),GT80,IF(ISNUMBER(EX80),EX80,&quot;&quot;))</f><v>5.49</v></c><c r="IQ80" s="38" t="n"><f aca="false">IF(ISNUMBER(GU80),GU80,IF(ISNUMBER(EY80),EY80,&quot;&quot;))</f><v>542</v></c><c r="IR80" s="38" t="n"><f aca="false">IF(ISNUMBER(GV80),GV80,IF(ISNUMBER(EZ80),EZ80,&quot;&quot;))</f><v>538</v></c><c r="IS80" s="38" t="n"><f aca="false">IF(ISNUMBER(GW80),GW80,IF(ISNUMBER(FA80),FA80,&quot;&quot;))</f><v>633</v></c><c r="IT80" s="38" t="n"><f aca="false">IF(ISNUMBER(GX80),GX80,IF(ISNUMBER(FB80),FB80,&quot;&quot;))</f><v>634</v></c><c r="IU80" s="38" t="n"><f aca="false">IF(ISNUMBER(GY80),GY80,IF(ISNUMBER(FC80),FC80,&quot;&quot;))</f><v>629</v></c><c r="IV80" s="38" t="n"><f aca="false">IF(ISNUMBER(GZ80),GZ80,IF(ISNUMBER(FD80),FD80,&quot;&quot;))</f><v>627</v></c><c r="IW80" s="38" t="n"><f aca="false">IF(ISNUMBER(HA80),HA80,IF(ISNUMBER(FE80),FE80,&quot;&quot;))</f><v>534</v></c><c r="IX80" s="38" t="n"><f aca="false">IF(ISNUMBER(HB80),HB80,IF(ISNUMBER(FF80),FF80,&quot;&quot;))</f><v>0.63</v></c><c r="IY80" s="38" t="n"><f aca="false">IF(ISNUMBER(HC80),HC80,IF(ISNUMBER(FG80),FG80,&quot;&quot;))</f><v>-0.7</v></c><c r="IZ80" s="38" t="n"><f aca="false">IF(ISNUMBER(HD80),HD80,IF(ISNUMBER(FH80),FH80,&quot;&quot;))</f><v>7.9</v></c><c r="JA80" s="38" t="n"><f aca="false">IF(ISNUMBER(HE80),HE80,IF(ISNUMBER(FI80),FI80,&quot;&quot;))</f><v>7.89</v></c><c r="JB80" s="38" t="n"><f aca="false">IF(ISNUMBER(HF80),HF80,IF(ISNUMBER(FJ80),FJ80,&quot;&quot;))</f><v>7.89</v></c><c r="JC80" s="38" t="n"><f aca="false">IF(ISNUMBER(HG80),HG80,IF(ISNUMBER(FK80),FK80,&quot;&quot;))</f><v>7.94</v></c><c r="JD80" s="38" t="n"><f aca="false">IF(ISNUMBER(HH80),HH80,IF(ISNUMBER(FL80),FL80,&quot;&quot;))</f><v>8.15</v></c><c r="JE80" s="38" t="n"><f aca="false">IF(ISNUMBER(HI80),HI80,IF(ISNUMBER(FM80),FM80,&quot;&quot;))</f><v>8.45</v></c><c r="JF80" s="38" t="n"><f aca="false">IF(ISNUMBER(HJ80),HJ80,IF(ISNUMBER(FN80),FN80,&quot;&quot;))</f><v>0</v></c><c r="JG80" s="38" t="n"><f aca="false">IF(ISNUMBER(HK80),HK80,IF(ISNUMBER(FO80),FO80,&quot;&quot;))</f><v>1.3</v></c><c r="JH80" s="38" t="n"><f aca="false">IF(ISNUMBER(HL80),HL80,IF(ISNUMBER(FP80),FP80,&quot;&quot;))</f><v>6.45</v></c><c r="JI80" s="38" t="n"><f aca="false">IF(ISNUMBER(HM80),HM80,IF(ISNUMBER(FQ80),FQ80,&quot;&quot;))</f><v>6.39</v></c><c r="JJ80" s="38" t="n"><f aca="false">IF(ISNUMBER(HN80),HN80,IF(ISNUMBER(FR80),FR80,&quot;&quot;))</f><v>6.54</v></c><c r="JK80" s="38" t="n"><f aca="false">IF(ISNUMBER(HO80),HO80,IF(ISNUMBER(FS80),FS80,&quot;&quot;))</f><v>6.82</v></c><c r="JL80" s="38" t="n"><f aca="false">IF(ISNUMBER(HP80),HP80,IF(ISNUMBER(FT80),FT80,&quot;&quot;))</f><v>6.98</v></c><c r="JM80" s="38" t="n"><f aca="false">IF(ISNUMBER(HQ80),HQ80,IF(ISNUMBER(FU80),FU80,&quot;&quot;))</f><v>7.33</v></c><c r="JN80" s="51" t="n"><f aca="false">IF(ISNUMBER(HR80),HR80,IF(ISNUMBER(FV80),FV80,&quot;&quot;))</f><v>0</v></c><c r="JO80" s="59" t="n"><f aca="false">IF(ISNUMBER(HS80),HS80,IF(ISNUMBER(FW80),FW80,&quot;&quot;))</f><v>1.3</v></c><c r="JP80" s="59" t="str"><f aca="false">IF(ISNUMBER(HT80),HT80,IF(ISNUMBER(FX80),FX80,&quot;&quot;))</f><v></v></c><c r="JQ80" s="59" t="str"><f aca="false">IF(ISNUMBER(HU80),HU80,IF(ISNUMBER(FY80),FY80,&quot;&quot;))</f><v></v></c><c r="JR80" s="59" t="str"><f aca="false">IF(ISNUMBER(HV80),HV80,IF(ISNUMBER(FZ80),FZ80,&quot;&quot;))</f><v></v></c><c r="JS80" s="59" t="str"><f aca="false">IF(ISNUMBER(HW80),HW80,IF(ISNUMBER(GA80),GA80,&quot;&quot;))</f><v></v></c><c r="JT80" s="59" t="str"><f aca="false">IF(ISNUMBER(HX80),HX80,IF(ISNUMBER(GB80),GB80,&quot;&quot;))</f><v></v></c><c r="JU80" s="59" t="str"><f aca="false">IF(ISNUMBER(HY80),HY80,IF(ISNUMBER(GC80),GC80,&quot;&quot;))</f><v></v></c><c r="JV80" s="59" t="str"><f aca="false">IF(ISNUMBER(HZ80),HZ80,IF(ISNUMBER(GD80),GD80,&quot;&quot;))</f><v></v></c><c r="JW80" s="59" t="str"><f aca="false">IF(ISNUMBER(IA80),IA80,IF(ISNUMBER(GE80),GE80,&quot;&quot;))</f><v></v></c><c r="JX80" s="59" t="str"><f aca="false">IF(ISNUMBER(IB80),IB80,IF(ISNUMBER(GF80),GF80,&quot;&quot;))</f><v></v></c><c r="JY80" s="59" t="str"><f aca="false">IF(ISNUMBER(IC80),IC80,IF(ISNUMBER(GG80),GG80,&quot;&quot;))</f><v></v></c><c r="JZ80" s="59" t="str"><f aca="false">IF(ISNUMBER(ID80),ID80,IF(ISNUMBER(GH80),GH80,&quot;&quot;))</f><v></v></c><c r="KA80" s="59" t="str"><f aca="false">IF(ISNUMBER(IE80),IE80,IF(ISNUMBER(GI80),GI80,&quot;&quot;))</f><v></v></c><c r="KB80" s="59" t="str"><f aca="false">IF(ISNUMBER(IF80),IF80,IF(ISNUMBER(GJ80),GJ80,&quot;&quot;))</f><v></v></c><c r="KC80" s="59" t="str"><f aca="false">IF(ISNUMBER(IG80),IG80,IF(ISNUMBER(GK80),GK80,&quot;&quot;))</f><v></v></c><c r="KD80" s="61" t="str"><f aca="false">IF(ISNUMBER(IH80),IH80,IF(ISNUMBER(GL80),GL80,&quot;&quot;))</f><v></v></c><c r="KE80" s="52" t="str"><f aca="false">IF(AND(ISNUMBER(II80),ISNUMBER(CU80)),II80-CU80,&quot;&quot;)</f><v></v></c><c r="KF80" s="38" t="str"><f aca="false">IF(AND(ISNUMBER(IJ80),ISNUMBER(CV80)),IJ80-CV80,&quot;&quot;)</f><v></v></c><c r="KG80" s="38" t="str"><f aca="false">IF(AND(ISNUMBER(IK80),ISNUMBER(CW80)),IK80-CW80,&quot;&quot;)</f><v></v></c><c r="KH80" s="38" t="str"><f aca="false">IF(AND(ISNUMBER(IL80),ISNUMBER(CX80)),IL80-CX80,&quot;&quot;)</f><v></v></c><c r="KI80" s="38" t="str"><f aca="false">IF(AND(ISNUMBER(IM80),ISNUMBER(CY80)),IM80-CY80,&quot;&quot;)</f><v></v></c><c r="KJ80" s="38" t="str"><f aca="false">IF(AND(ISNUMBER(IN80),ISNUMBER(CZ80)),IN80-CZ80,&quot;&quot;)</f><v></v></c><c r="KK80" s="38" t="str"><f aca="false">IF(AND(ISNUMBER(IO80),ISNUMBER(DA80)),IO80-DA80,&quot;&quot;)</f><v></v></c><c r="KL80" s="38" t="str"><f aca="false">IF(AND(ISNUMBER(IP80),ISNUMBER(DB80)),IP80-DB80,&quot;&quot;)</f><v></v></c><c r="KM80" s="38" t="str"><f aca="false">IF(AND(ISNUMBER(IQ80),ISNUMBER(DC80)),IQ80-DC80,&quot;&quot;)</f><v></v></c><c r="KN80" s="38" t="str"><f aca="false">IF(AND(ISNUMBER(IR80),ISNUMBER(DD80)),IR80-DD80,&quot;&quot;)</f><v></v></c><c r="KO80" s="38" t="str"><f aca="false">IF(AND(ISNUMBER(IS80),ISNUMBER(DE80)),IS80-DE80,&quot;&quot;)</f><v></v></c><c r="KP80" s="38" t="str"><f aca="false">IF(AND(ISNUMBER(IT80),ISNUMBER(DF80)),IT80-DF80,&quot;&quot;)</f><v></v></c><c r="KQ80" s="38" t="str"><f aca="false">IF(AND(ISNUMBER(IU80),ISNUMBER(DG80)),IU80-DG80,&quot;&quot;)</f><v></v></c><c r="KR80" s="38" t="str"><f aca="false">IF(AND(ISNUMBER(IV80),ISNUMBER(DH80)),IV80-DH80,&quot;&quot;)</f><v></v></c><c r="KS80" s="38" t="str"><f aca="false">IF(AND(ISNUMBER(IW80),ISNUMBER(DI80)),IW80-DI80,&quot;&quot;)</f><v></v></c><c r="KT80" s="38" t="str"><f aca="false">IF(AND(ISNUMBER(IX80),ISNUMBER(DJ80)),IX80-DJ80,&quot;&quot;)</f><v></v></c><c r="KU80" s="38" t="str"><f aca="false">IF(AND(ISNUMBER(IY80),ISNUMBER(DK80)),IY80-DK80,&quot;&quot;)</f><v></v></c><c r="KV80" s="38" t="str"><f aca="false">IF(AND(ISNUMBER(IZ80),ISNUMBER(DL80)),IZ80-DL80,&quot;&quot;)</f><v></v></c><c r="KW80" s="38" t="str"><f aca="false">IF(AND(ISNUMBER(JA80),ISNUMBER(DM80)),JA80-DM80,&quot;&quot;)</f><v></v></c><c r="KX80" s="38" t="str"><f aca="false">IF(AND(ISNUMBER(JB80),ISNUMBER(DN80)),JB80-DN80,&quot;&quot;)</f><v></v></c><c r="KY80" s="38" t="str"><f aca="false">IF(AND(ISNUMBER(JC80),ISNUMBER(DO80)),JC80-DO80,&quot;&quot;)</f><v></v></c><c r="KZ80" s="38" t="str"><f aca="false">IF(AND(ISNUMBER(JD80),ISNUMBER(DP80)),JD80-DP80,&quot;&quot;)</f><v></v></c><c r="LA80" s="38" t="str"><f aca="false">IF(AND(ISNUMBER(JE80),ISNUMBER(DQ80)),JE80-DQ80,&quot;&quot;)</f><v></v></c><c r="LB80" s="38" t="str"><f aca="false">IF(AND(ISNUMBER(JF80),ISNUMBER(DR80)),JF80-DR80,&quot;&quot;)</f><v></v></c><c r="LC80" s="38" t="str"><f aca="false">IF(AND(ISNUMBER(JG80),ISNUMBER(DS80)),JG80-DS80,&quot;&quot;)</f><v></v></c><c r="LD80" s="38" t="str"><f aca="false">IF(AND(ISNUMBER(JH80),ISNUMBER(DT80)),JH80-DT80,&quot;&quot;)</f><v></v></c><c r="LE80" s="38" t="str"><f aca="false">IF(AND(ISNUMBER(JI80),ISNUMBER(DU80)),JI80-DU80,&quot;&quot;)</f><v></v></c><c r="LF80" s="38" t="str"><f aca="false">IF(AND(ISNUMBER(JJ80),ISNUMBER(DV80)),JJ80-DV80,&quot;&quot;)</f><v></v></c><c r="LG80" s="38" t="str"><f aca="false">IF(AND(ISNUMBER(JK80),ISNUMBER(DW80)),JK80-DW80,&quot;&quot;)</f><v></v></c><c r="LH80" s="38" t="str"><f aca="false">IF(AND(ISNUMBER(JL80),ISNUMBER(DX80)),JL80-DX80,&quot;&quot;)</f><v></v></c><c r="LI80" s="38" t="str"><f aca="false">IF(AND(ISNUMBER(JM80),ISNUMBER(DY80)),JM80-DY80,&quot;&quot;)</f><v></v></c><c r="LJ80" s="38" t="str"><f aca="false">IF(AND(ISNUMBER(JN80),ISNUMBER(DZ80)),JN80-DZ80,&quot;&quot;)</f><v></v></c><c r="LK80" s="38" t="str"><f aca="false">IF(AND(ISNUMBER(JO80),ISNUMBER(EA80)),JO80-EA80,&quot;&quot;)</f><v></v></c><c r="LL80" s="38" t="str"><f aca="false">IF(AND(ISNUMBER(JP80),ISNUMBER(EB80)),JP80-EB80,&quot;&quot;)</f><v></v></c><c r="LM80" s="38" t="str"><f aca="false">IF(AND(ISNUMBER(JQ80),ISNUMBER(EC80)),JQ80-EC80,&quot;&quot;)</f><v></v></c><c r="LN80" s="38" t="str"><f aca="false">IF(AND(ISNUMBER(JR80),ISNUMBER(ED80)),JR80-ED80,&quot;&quot;)</f><v></v></c><c r="LO80" s="38" t="str"><f aca="false">IF(AND(ISNUMBER(JS80),ISNUMBER(EE80)),JS80-EE80,&quot;&quot;)</f><v></v></c><c r="LP80" s="38" t="str"><f aca="false">IF(AND(ISNUMBER(JT80),ISNUMBER(EF80)),JT80-EF80,&quot;&quot;)</f><v></v></c><c r="LQ80" s="38" t="str"><f aca="false">IF(AND(ISNUMBER(JU80),ISNUMBER(EG80)),JU80-EG80,&quot;&quot;)</f><v></v></c><c r="LR80" s="38" t="str"><f aca="false">IF(AND(ISNUMBER(JV80),ISNUMBER(EH80)),JV80-EH80,&quot;&quot;)</f><v></v></c><c r="LS80" s="38" t="str"><f aca="false">IF(AND(ISNUMBER(JW80),ISNUMBER(EI80)),JW80-EI80,&quot;&quot;)</f><v></v></c><c r="LT80" s="38" t="str"><f aca="false">IF(AND(ISNUMBER(JX80),ISNUMBER(EJ80)),JX80-EJ80,&quot;&quot;)</f><v></v></c><c r="LU80" s="38" t="str"><f aca="false">IF(AND(ISNUMBER(JY80),ISNUMBER(EK80)),JY80-EK80,&quot;&quot;)</f><v></v></c><c r="LV80" s="38" t="str"><f aca="false">IF(AND(ISNUMBER(JZ80),ISNUMBER(EL80)),JZ80-EL80,&quot;&quot;)</f><v></v></c><c r="LW80" s="38" t="str"><f aca="false">IF(AND(ISNUMBER(KA80),ISNUMBER(EM80)),KA80-EM80,&quot;&quot;)</f><v></v></c><c r="LX80" s="38" t="str"><f aca="false">IF(AND(ISNUMBER(KB80),ISNUMBER(EN80)),KB80-EN80,&quot;&quot;)</f><v></v></c><c r="LY80" s="38" t="str"><f aca="false">IF(AND(ISNUMBER(KC80),ISNUMBER(EO80)),KC80-EO80,&quot;&quot;)</f><v></v></c><c r="LZ80" s="38" t="str"><f aca="false">IF(AND(ISNUMBER(KD80),ISNUMBER(EP80)),KD80-EP80,&quot;&quot;)</f><v></v></c><c r="MA80" s="38" t="str"><f aca="false">IF(AND(ISNUMBER(HT80),ISNUMBER(FX80)),HT80-FX80,&quot;&quot;)</f><v></v></c><c r="MB80" s="38" t="str"><f aca="false">IF(AND(ISNUMBER(HU80),ISNUMBER(FY80)),HU80-FY80,&quot;&quot;)</f><v></v></c><c r="MC80" s="38" t="str"><f aca="false">IF(AND(ISNUMBER(HY80),ISNUMBER(GC80)),HY80-GC80,&quot;&quot;)</f><v></v></c><c r="MD80" s="38" t="n"><f aca="false">HZ80-GD80</f><v>0</v></c></row><row collapsed="false" customFormat="false" customHeight="true" hidden="false" ht="26.25" outlineLevel="0" r="81"><c r="A81" s="35" t="n"><v>41276</v></c><c r="B81" s="36" t="s"><v>479</v></c><c r="C81" s="36" t="s"><v>480</v></c><c r="D81" s="37" t="s"><v>331</v></c><c r="E81" s="38" t="n"><v>74</v></c><c r="F81" s="39" t="n"><v>13955</v></c><c r="G81" s="38" t="s"><v>332</v></c><c r="H81" s="38" t="s"><v>358</v></c><c r="I81" s="38" t="n"><v>1836066</v></c><c r="K81" s="40"/><c r="L81" s="41"/><c r="M81" s="41"/><c r="N81" s="41"/><c r="O81" s="41"/><c r="P81" s="42" t="n"><v>-0.5</v></c><c r="Q81" s="43" t="n"><v>-0.42</v></c><c r="R81" s="43" t="s"><v>334</v></c><c r="S81" s="44" t="n"><v>41270</v></c><c r="T81" s="45" t="n"><v>0</v></c><c r="U81" s="45" t="n"><v>0</v></c><c r="V81" s="38" t="n"><v>0</v></c><c r="W81" s="38" t="n"><v>2000</v></c><c r="X81" s="38" t="n"><v>14</v></c><c r="Y81" s="38" t="n"><v>1000</v></c><c r="Z81" s="38" t="n"><v>22.58</v></c><c r="AA81" s="38" t="n"><v>11.4</v></c><c r="AB81" s="38" t="n"><v>5.151</v></c><c r="AC81" s="38" t="n"><v>2.68</v></c><c r="AD81" s="38" t="n"><v>45.49</v></c><c r="AE81" s="38" t="n"><v>90</v></c><c r="AF81" s="38" t="n"><v>46.17</v></c><c r="AG81" s="38" t="n"><v>0</v></c><c r="AH81" s="38" t="n"><v>0</v></c><c r="AI81" s="38" t="n"><f aca="false">IF(AND(ISNUMBER(SK),SK&gt;0),1,0)</f><v>0</v></c><c r="AJ81" s="34" t="s"><v>481</v></c><c r="AK81" s="39" t="n"><v>41526</v></c><c r="AL81" s="62" t="n"><v>40</v></c><c r="AM81" s="45" t="n"><v>0</v></c><c r="AN81" s="45" t="n"><v>1.25</v></c><c r="AO81" s="38" t="n"><v>30</v></c><c r="AP81" s="38" t="n"><v>40</v></c><c r="AQ81" s="38" t="n"><v>13</v></c><c r="AR81" s="38" t="n"><v>468</v></c><c r="AS81" s="38" t="n"><v>2092</v></c><c r="AT81" s="38" t="s"><v>350</v></c><c r="AU81" s="38" t="s"><v>350</v></c><c r="AV81" s="38" t="s"><v>350</v></c><c r="AW81" s="38" t="s"><v>350</v></c><c r="AX81" s="38" t="s"><v>350</v></c><c r="AY81" s="38" t="s"><v>350</v></c><c r="AZ81" s="38" t="n"><f aca="false">IF(ISNUMBER(AM81),AM81+0.5*AN81,&quot;&quot;)</f><v>0.625</v></c><c r="BA81" s="38" t="n"><f aca="false">IF(ISNUMBER(AZ81),IF(ISNUMBER(Q81),AZ81-Q81,&quot;MISSING&quot;),&quot;&quot;)</f><v>1.045</v></c><c r="BB81" s="38" t="n"><f aca="false">IF(AND(ISNUMBER(AR81),ISNUMBER(Y81)),AR81-Y81,IF(ISNUMBER(AR81),&quot;MISSING&quot;,&quot;&quot;))</f><v>-532</v></c><c r="BC81" s="48" t="s"><v>336</v></c><c r="BR81" s="38" t="str"><f aca="false">IF(ISNUMBER(BE81),BE81+0.5*BF81,&quot;&quot;)</f><v></v></c><c r="BS81" s="38" t="str"><f aca="false">IF(ISNUMBER(BR81),IF(ISNUMBER($Q81),BR81-$Q81,&quot;MISSING&quot;),&quot;&quot;)</f><v></v></c><c r="BT81" s="38" t="str"><f aca="false">IF(AND(ISNUMBER(BJ81),ISNUMBER($Y81)),BJ81-$Y81,IF(ISNUMBER(BJ81),&quot;MISSING&quot;,&quot;&quot;))</f><v></v></c><c r="BU81" s="38" t="n"><f aca="false">IF(AND(ISBLANK($AM81),ISBLANK($BE81)),0,1)</f><v>1</v></c><c r="BV81" s="38" t="n"><f aca="false">IF(AND(ISNUMBER($AM81),ISNUMBER($BE81)),1,0)</f><v>0</v></c><c r="BW81" s="38" t="str"><f aca="false">IF(BV81,SE_PREOP,&quot;&quot;)</f><v></v></c><c r="BX81" s="38" t="str"><f aca="false">IF(FU_6_AND_12,SE_6,&quot;&quot;)</f><v></v></c><c r="BY81" s="38" t="str"><f aca="false">IF(FU_6_AND_12,SE_12,&quot;&quot;)</f><v></v></c><c r="BZ81" s="49" t="n"><f aca="false">IF(AND(ISNUMBER(BC81),ISNUMBER(BE81)),BC81-A81,IF(ISNUMBER(AK81),AK81-A81,0))</f><v>250</v></c><c r="CA81" s="50" t="n"><f aca="false">IF(BZ81&gt;0,BZ81/30,&quot;&quot;)</f><v>8.33333333333333</v></c><c r="CB81" s="38" t="str"><f aca="false">IF(AND(ISNUMBER(AZ81),ISNUMBER(BR81)),(BR81-AZ81),&quot;&quot;)</f><v></v></c><c r="CC81" s="38" t="str"><f aca="false">IF(AND(ISNUMBER(AX81), ISNUMBER(AD81)), AVERAGE(AX81,AV81)-AVERAGE(AD81,AF81),&quot;&quot;)</f><v></v></c><c r="CD81" s="38" t="str"><f aca="false">IF(AND(ISNUMBER(BN81), ISNUMBER(AD81)), AVERAGE(BN81,BP81)-AVERAGE(AD81,AF81),&quot;&quot;)</f><v></v></c><c r="CE81" s="38" t="str"><f aca="false">IF(ISNUMBER(CD81),CD81,IF(ISNUMBER(CC81),CC81,&quot;&quot;))</f><v></v></c><c r="CF81" s="38" t="n"><f aca="false">IF(AND(ISNUMBER(SPH_PREOP),ISNUMBER(SE_LAST_)),SPH_PREOP+CYL_PREOP/2,&quot;&quot;)</f><v>0</v></c><c r="CG81" s="38" t="n"><f aca="false">IF(ISNUMBER(SE_12),SE_12,IF(ISNUMBER(SE_6),SE_6,&quot;&quot;))</f><v>0.625</v></c><c r="CH81" s="51" t="n"><f aca="false">IF(AND(ISNUMBER(SE_LAST_),ISNUMBER(REF_TARGET)),SE_LAST_-REF_TARGET,&quot;&quot;)</f><v>1.045</v></c><c r="CI81" s="52" t="n"><f aca="false">IF(ISNUMBER(Y81),IF(ISNUMBER(BJ81),BJ81-Y81,IF(ISNUMBER(AR81),AR81-Y81,&quot;&quot;)),&quot;&quot;)</f><v>-532</v></c><c r="CJ81" s="38" t="str"><f aca="false">IF(ISNUMBER(Z81),IF(ISNUMBER(AT81),AT81-Z81,IF(ISNUMBER(BL81),BL81-Z81,&quot;&quot;)),&quot;&quot;)</f><v></v></c><c r="CK81" s="53" t="n"><f aca="false">IF(ISNUMBER(LAST_SE_ERROR),REF_TARGET,&quot;&quot;)</f><v>-0.42</v></c><c r="CL81" s="53" t="n"><f aca="false">IF(AND(OR(ISNUMBER(BH81),ISNUMBER(AP81)),ISNUMBER(W81)),-LOG(20/W81)--LOG(20/IF(ISNUMBER(BH81),BH81,AP81)),&quot;&quot;)</f><v>1.69897000433602</v></c><c r="CM81" s="54" t="n"><f aca="false">IF(ISNUMBER(BF81),BF81,IF(ISNUMBER(AN81),AN81,&quot;&quot;))</f><v>1.25</v></c><c r="CN81" s="54" t="n"><f aca="false">IF(AND(ISNUMBER(CM81),ISNUMBER(U81)),CM81-U81,&quot;&quot;)</f><v>1.25</v></c><c r="CO81" s="55" t="n"><f aca="false">IF(ISNUMBER(BCVA_12),BCVA_12,IF(ISNUMBER(BCVA_6),BCVA_6,&quot;&quot;))</f><v>40</v></c><c r="CP81" s="55" t="n"><f aca="false">IF(ISNUMBER(CO81),PREOP_BCVA,&quot;&quot;)</f><v>2000</v></c><c r="CQ81" s="56" t="n"><f aca="false">IF(AND(REF_TARGET&lt;=0,REF_TARGET&gt;-1),IF(ISNUMBER(UDVA_12),UDVA_12,IF(ISNUMBER(UDVA_6),UDVA_6,&quot;&quot;)),&quot;&quot;)</f><v>40</v></c><c r="CR81" s="53" t="str"><f aca="false">IF(ISNUMBER(PREOP_PENTACAM_RV),IF(ISNUMBER(SPH_6),IF(ISNUMBER($EQ81),0,1),&quot;&quot;),&quot;&quot;)</f><v></v></c><c r="CS81" s="53" t="str"><f aca="false">IF(ISNUMBER(PREOP_PENTACAM_RV),IF(ISNUMBER(SPH_12),IF(ISNUMBER($GM81),0,1),&quot;&quot;),&quot;&quot;)</f><v></v></c><c r="CT81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B81" s="53"/><c r="EC81" s="53"/><c r="II81" s="52" t="str"><f aca="false">IF(ISNUMBER(GM81),GM81,IF(ISNUMBER(EQ81),EQ81,&quot;&quot;))</f><v></v></c><c r="IJ81" s="38" t="str"><f aca="false">IF(ISNUMBER(GN81),GN81,IF(ISNUMBER(ER81),ER81,&quot;&quot;))</f><v></v></c><c r="IK81" s="38" t="str"><f aca="false">IF(ISNUMBER(GO81),GO81,IF(ISNUMBER(ES81),ES81,&quot;&quot;))</f><v></v></c><c r="IL81" s="38" t="str"><f aca="false">IF(ISNUMBER(GP81),GP81,IF(ISNUMBER(ET81),ET81,&quot;&quot;))</f><v></v></c><c r="IM81" s="38" t="str"><f aca="false">IF(ISNUMBER(GQ81),GQ81,IF(ISNUMBER(EU81),EU81,&quot;&quot;))</f><v></v></c><c r="IN81" s="38" t="str"><f aca="false">IF(ISNUMBER(GR81),GR81,IF(ISNUMBER(EV81),EV81,&quot;&quot;))</f><v></v></c><c r="IO81" s="38" t="str"><f aca="false">IF(ISNUMBER(GS81),GS81,IF(ISNUMBER(EW81),EW81,&quot;&quot;))</f><v></v></c><c r="IP81" s="38" t="str"><f aca="false">IF(ISNUMBER(GT81),GT81,IF(ISNUMBER(EX81),EX81,&quot;&quot;))</f><v></v></c><c r="IQ81" s="38" t="str"><f aca="false">IF(ISNUMBER(GU81),GU81,IF(ISNUMBER(EY81),EY81,&quot;&quot;))</f><v></v></c><c r="IR81" s="38" t="str"><f aca="false">IF(ISNUMBER(GV81),GV81,IF(ISNUMBER(EZ81),EZ81,&quot;&quot;))</f><v></v></c><c r="IS81" s="38" t="str"><f aca="false">IF(ISNUMBER(GW81),GW81,IF(ISNUMBER(FA81),FA81,&quot;&quot;))</f><v></v></c><c r="IT81" s="38" t="str"><f aca="false">IF(ISNUMBER(GX81),GX81,IF(ISNUMBER(FB81),FB81,&quot;&quot;))</f><v></v></c><c r="IU81" s="38" t="str"><f aca="false">IF(ISNUMBER(GY81),GY81,IF(ISNUMBER(FC81),FC81,&quot;&quot;))</f><v></v></c><c r="IV81" s="38" t="str"><f aca="false">IF(ISNUMBER(GZ81),GZ81,IF(ISNUMBER(FD81),FD81,&quot;&quot;))</f><v></v></c><c r="IW81" s="38" t="str"><f aca="false">IF(ISNUMBER(HA81),HA81,IF(ISNUMBER(FE81),FE81,&quot;&quot;))</f><v></v></c><c r="IX81" s="38" t="str"><f aca="false">IF(ISNUMBER(HB81),HB81,IF(ISNUMBER(FF81),FF81,&quot;&quot;))</f><v></v></c><c r="IY81" s="38" t="str"><f aca="false">IF(ISNUMBER(HC81),HC81,IF(ISNUMBER(FG81),FG81,&quot;&quot;))</f><v></v></c><c r="IZ81" s="38" t="str"><f aca="false">IF(ISNUMBER(HD81),HD81,IF(ISNUMBER(FH81),FH81,&quot;&quot;))</f><v></v></c><c r="JA81" s="38" t="str"><f aca="false">IF(ISNUMBER(HE81),HE81,IF(ISNUMBER(FI81),FI81,&quot;&quot;))</f><v></v></c><c r="JB81" s="38" t="str"><f aca="false">IF(ISNUMBER(HF81),HF81,IF(ISNUMBER(FJ81),FJ81,&quot;&quot;))</f><v></v></c><c r="JC81" s="38" t="str"><f aca="false">IF(ISNUMBER(HG81),HG81,IF(ISNUMBER(FK81),FK81,&quot;&quot;))</f><v></v></c><c r="JD81" s="38" t="str"><f aca="false">IF(ISNUMBER(HH81),HH81,IF(ISNUMBER(FL81),FL81,&quot;&quot;))</f><v></v></c><c r="JE81" s="38" t="str"><f aca="false">IF(ISNUMBER(HI81),HI81,IF(ISNUMBER(FM81),FM81,&quot;&quot;))</f><v></v></c><c r="JF81" s="38" t="str"><f aca="false">IF(ISNUMBER(HJ81),HJ81,IF(ISNUMBER(FN81),FN81,&quot;&quot;))</f><v></v></c><c r="JG81" s="38" t="str"><f aca="false">IF(ISNUMBER(HK81),HK81,IF(ISNUMBER(FO81),FO81,&quot;&quot;))</f><v></v></c><c r="JH81" s="38" t="str"><f aca="false">IF(ISNUMBER(HL81),HL81,IF(ISNUMBER(FP81),FP81,&quot;&quot;))</f><v></v></c><c r="JI81" s="38" t="str"><f aca="false">IF(ISNUMBER(HM81),HM81,IF(ISNUMBER(FQ81),FQ81,&quot;&quot;))</f><v></v></c><c r="JJ81" s="38" t="str"><f aca="false">IF(ISNUMBER(HN81),HN81,IF(ISNUMBER(FR81),FR81,&quot;&quot;))</f><v></v></c><c r="JK81" s="38" t="str"><f aca="false">IF(ISNUMBER(HO81),HO81,IF(ISNUMBER(FS81),FS81,&quot;&quot;))</f><v></v></c><c r="JL81" s="38" t="str"><f aca="false">IF(ISNUMBER(HP81),HP81,IF(ISNUMBER(FT81),FT81,&quot;&quot;))</f><v></v></c><c r="JM81" s="38" t="str"><f aca="false">IF(ISNUMBER(HQ81),HQ81,IF(ISNUMBER(FU81),FU81,&quot;&quot;))</f><v></v></c><c r="JN81" s="51" t="str"><f aca="false">IF(ISNUMBER(HR81),HR81,IF(ISNUMBER(FV81),FV81,&quot;&quot;))</f><v></v></c><c r="JO81" s="59" t="str"><f aca="false">IF(ISNUMBER(HS81),HS81,IF(ISNUMBER(FW81),FW81,&quot;&quot;))</f><v></v></c><c r="JP81" s="59" t="str"><f aca="false">IF(ISNUMBER(HT81),HT81,IF(ISNUMBER(FX81),FX81,&quot;&quot;))</f><v></v></c><c r="JQ81" s="59" t="str"><f aca="false">IF(ISNUMBER(HU81),HU81,IF(ISNUMBER(FY81),FY81,&quot;&quot;))</f><v></v></c><c r="JR81" s="59" t="str"><f aca="false">IF(ISNUMBER(HV81),HV81,IF(ISNUMBER(FZ81),FZ81,&quot;&quot;))</f><v></v></c><c r="JS81" s="59" t="str"><f aca="false">IF(ISNUMBER(HW81),HW81,IF(ISNUMBER(GA81),GA81,&quot;&quot;))</f><v></v></c><c r="JT81" s="59" t="str"><f aca="false">IF(ISNUMBER(HX81),HX81,IF(ISNUMBER(GB81),GB81,&quot;&quot;))</f><v></v></c><c r="JU81" s="59" t="str"><f aca="false">IF(ISNUMBER(HY81),HY81,IF(ISNUMBER(GC81),GC81,&quot;&quot;))</f><v></v></c><c r="JV81" s="59" t="str"><f aca="false">IF(ISNUMBER(HZ81),HZ81,IF(ISNUMBER(GD81),GD81,&quot;&quot;))</f><v></v></c><c r="JW81" s="59" t="str"><f aca="false">IF(ISNUMBER(IA81),IA81,IF(ISNUMBER(GE81),GE81,&quot;&quot;))</f><v></v></c><c r="JX81" s="59" t="str"><f aca="false">IF(ISNUMBER(IB81),IB81,IF(ISNUMBER(GF81),GF81,&quot;&quot;))</f><v></v></c><c r="JY81" s="59" t="str"><f aca="false">IF(ISNUMBER(IC81),IC81,IF(ISNUMBER(GG81),GG81,&quot;&quot;))</f><v></v></c><c r="JZ81" s="59" t="str"><f aca="false">IF(ISNUMBER(ID81),ID81,IF(ISNUMBER(GH81),GH81,&quot;&quot;))</f><v></v></c><c r="KA81" s="59" t="str"><f aca="false">IF(ISNUMBER(IE81),IE81,IF(ISNUMBER(GI81),GI81,&quot;&quot;))</f><v></v></c><c r="KB81" s="59" t="str"><f aca="false">IF(ISNUMBER(IF81),IF81,IF(ISNUMBER(GJ81),GJ81,&quot;&quot;))</f><v></v></c><c r="KC81" s="59" t="str"><f aca="false">IF(ISNUMBER(IG81),IG81,IF(ISNUMBER(GK81),GK81,&quot;&quot;))</f><v></v></c><c r="KD81" s="61" t="str"><f aca="false">IF(ISNUMBER(IH81),IH81,IF(ISNUMBER(GL81),GL81,&quot;&quot;))</f><v></v></c><c r="KE81" s="52" t="str"><f aca="false">IF(AND(ISNUMBER(II81),ISNUMBER(CU81)),II81-CU81,&quot;&quot;)</f><v></v></c><c r="KF81" s="38" t="str"><f aca="false">IF(AND(ISNUMBER(IJ81),ISNUMBER(CV81)),IJ81-CV81,&quot;&quot;)</f><v></v></c><c r="KG81" s="38" t="str"><f aca="false">IF(AND(ISNUMBER(IK81),ISNUMBER(CW81)),IK81-CW81,&quot;&quot;)</f><v></v></c><c r="KH81" s="38" t="str"><f aca="false">IF(AND(ISNUMBER(IL81),ISNUMBER(CX81)),IL81-CX81,&quot;&quot;)</f><v></v></c><c r="KI81" s="38" t="str"><f aca="false">IF(AND(ISNUMBER(IM81),ISNUMBER(CY81)),IM81-CY81,&quot;&quot;)</f><v></v></c><c r="KJ81" s="38" t="str"><f aca="false">IF(AND(ISNUMBER(IN81),ISNUMBER(CZ81)),IN81-CZ81,&quot;&quot;)</f><v></v></c><c r="KK81" s="38" t="str"><f aca="false">IF(AND(ISNUMBER(IO81),ISNUMBER(DA81)),IO81-DA81,&quot;&quot;)</f><v></v></c><c r="KL81" s="38" t="str"><f aca="false">IF(AND(ISNUMBER(IP81),ISNUMBER(DB81)),IP81-DB81,&quot;&quot;)</f><v></v></c><c r="KM81" s="38" t="str"><f aca="false">IF(AND(ISNUMBER(IQ81),ISNUMBER(DC81)),IQ81-DC81,&quot;&quot;)</f><v></v></c><c r="KN81" s="38" t="str"><f aca="false">IF(AND(ISNUMBER(IR81),ISNUMBER(DD81)),IR81-DD81,&quot;&quot;)</f><v></v></c><c r="KO81" s="38" t="str"><f aca="false">IF(AND(ISNUMBER(IS81),ISNUMBER(DE81)),IS81-DE81,&quot;&quot;)</f><v></v></c><c r="KP81" s="38" t="str"><f aca="false">IF(AND(ISNUMBER(IT81),ISNUMBER(DF81)),IT81-DF81,&quot;&quot;)</f><v></v></c><c r="KQ81" s="38" t="str"><f aca="false">IF(AND(ISNUMBER(IU81),ISNUMBER(DG81)),IU81-DG81,&quot;&quot;)</f><v></v></c><c r="KR81" s="38" t="str"><f aca="false">IF(AND(ISNUMBER(IV81),ISNUMBER(DH81)),IV81-DH81,&quot;&quot;)</f><v></v></c><c r="KS81" s="38" t="str"><f aca="false">IF(AND(ISNUMBER(IW81),ISNUMBER(DI81)),IW81-DI81,&quot;&quot;)</f><v></v></c><c r="KT81" s="38" t="str"><f aca="false">IF(AND(ISNUMBER(IX81),ISNUMBER(DJ81)),IX81-DJ81,&quot;&quot;)</f><v></v></c><c r="KU81" s="38" t="str"><f aca="false">IF(AND(ISNUMBER(IY81),ISNUMBER(DK81)),IY81-DK81,&quot;&quot;)</f><v></v></c><c r="KV81" s="38" t="str"><f aca="false">IF(AND(ISNUMBER(IZ81),ISNUMBER(DL81)),IZ81-DL81,&quot;&quot;)</f><v></v></c><c r="KW81" s="38" t="str"><f aca="false">IF(AND(ISNUMBER(JA81),ISNUMBER(DM81)),JA81-DM81,&quot;&quot;)</f><v></v></c><c r="KX81" s="38" t="str"><f aca="false">IF(AND(ISNUMBER(JB81),ISNUMBER(DN81)),JB81-DN81,&quot;&quot;)</f><v></v></c><c r="KY81" s="38" t="str"><f aca="false">IF(AND(ISNUMBER(JC81),ISNUMBER(DO81)),JC81-DO81,&quot;&quot;)</f><v></v></c><c r="KZ81" s="38" t="str"><f aca="false">IF(AND(ISNUMBER(JD81),ISNUMBER(DP81)),JD81-DP81,&quot;&quot;)</f><v></v></c><c r="LA81" s="38" t="str"><f aca="false">IF(AND(ISNUMBER(JE81),ISNUMBER(DQ81)),JE81-DQ81,&quot;&quot;)</f><v></v></c><c r="LB81" s="38" t="str"><f aca="false">IF(AND(ISNUMBER(JF81),ISNUMBER(DR81)),JF81-DR81,&quot;&quot;)</f><v></v></c><c r="LC81" s="38" t="str"><f aca="false">IF(AND(ISNUMBER(JG81),ISNUMBER(DS81)),JG81-DS81,&quot;&quot;)</f><v></v></c><c r="LD81" s="38" t="str"><f aca="false">IF(AND(ISNUMBER(JH81),ISNUMBER(DT81)),JH81-DT81,&quot;&quot;)</f><v></v></c><c r="LE81" s="38" t="str"><f aca="false">IF(AND(ISNUMBER(JI81),ISNUMBER(DU81)),JI81-DU81,&quot;&quot;)</f><v></v></c><c r="LF81" s="38" t="str"><f aca="false">IF(AND(ISNUMBER(JJ81),ISNUMBER(DV81)),JJ81-DV81,&quot;&quot;)</f><v></v></c><c r="LG81" s="38" t="str"><f aca="false">IF(AND(ISNUMBER(JK81),ISNUMBER(DW81)),JK81-DW81,&quot;&quot;)</f><v></v></c><c r="LH81" s="38" t="str"><f aca="false">IF(AND(ISNUMBER(JL81),ISNUMBER(DX81)),JL81-DX81,&quot;&quot;)</f><v></v></c><c r="LI81" s="38" t="str"><f aca="false">IF(AND(ISNUMBER(JM81),ISNUMBER(DY81)),JM81-DY81,&quot;&quot;)</f><v></v></c><c r="LJ81" s="38" t="str"><f aca="false">IF(AND(ISNUMBER(JN81),ISNUMBER(DZ81)),JN81-DZ81,&quot;&quot;)</f><v></v></c><c r="LK81" s="38" t="str"><f aca="false">IF(AND(ISNUMBER(JO81),ISNUMBER(EA81)),JO81-EA81,&quot;&quot;)</f><v></v></c><c r="LL81" s="38" t="str"><f aca="false">IF(AND(ISNUMBER(JP81),ISNUMBER(EB81)),JP81-EB81,&quot;&quot;)</f><v></v></c><c r="LM81" s="38" t="str"><f aca="false">IF(AND(ISNUMBER(JQ81),ISNUMBER(EC81)),JQ81-EC81,&quot;&quot;)</f><v></v></c><c r="LN81" s="38" t="str"><f aca="false">IF(AND(ISNUMBER(JR81),ISNUMBER(ED81)),JR81-ED81,&quot;&quot;)</f><v></v></c><c r="LO81" s="38" t="str"><f aca="false">IF(AND(ISNUMBER(JS81),ISNUMBER(EE81)),JS81-EE81,&quot;&quot;)</f><v></v></c><c r="LP81" s="38" t="str"><f aca="false">IF(AND(ISNUMBER(JT81),ISNUMBER(EF81)),JT81-EF81,&quot;&quot;)</f><v></v></c><c r="LQ81" s="38" t="str"><f aca="false">IF(AND(ISNUMBER(JU81),ISNUMBER(EG81)),JU81-EG81,&quot;&quot;)</f><v></v></c><c r="LR81" s="38" t="str"><f aca="false">IF(AND(ISNUMBER(JV81),ISNUMBER(EH81)),JV81-EH81,&quot;&quot;)</f><v></v></c><c r="LS81" s="38" t="str"><f aca="false">IF(AND(ISNUMBER(JW81),ISNUMBER(EI81)),JW81-EI81,&quot;&quot;)</f><v></v></c><c r="LT81" s="38" t="str"><f aca="false">IF(AND(ISNUMBER(JX81),ISNUMBER(EJ81)),JX81-EJ81,&quot;&quot;)</f><v></v></c><c r="LU81" s="38" t="str"><f aca="false">IF(AND(ISNUMBER(JY81),ISNUMBER(EK81)),JY81-EK81,&quot;&quot;)</f><v></v></c><c r="LV81" s="38" t="str"><f aca="false">IF(AND(ISNUMBER(JZ81),ISNUMBER(EL81)),JZ81-EL81,&quot;&quot;)</f><v></v></c><c r="LW81" s="38" t="str"><f aca="false">IF(AND(ISNUMBER(KA81),ISNUMBER(EM81)),KA81-EM81,&quot;&quot;)</f><v></v></c><c r="LX81" s="38" t="str"><f aca="false">IF(AND(ISNUMBER(KB81),ISNUMBER(EN81)),KB81-EN81,&quot;&quot;)</f><v></v></c><c r="LY81" s="38" t="str"><f aca="false">IF(AND(ISNUMBER(KC81),ISNUMBER(EO81)),KC81-EO81,&quot;&quot;)</f><v></v></c><c r="LZ81" s="38" t="str"><f aca="false">IF(AND(ISNUMBER(KD81),ISNUMBER(EP81)),KD81-EP81,&quot;&quot;)</f><v></v></c><c r="MA81" s="38" t="str"><f aca="false">IF(AND(ISNUMBER(HT81),ISNUMBER(FX81)),HT81-FX81,&quot;&quot;)</f><v></v></c><c r="MB81" s="38" t="str"><f aca="false">IF(AND(ISNUMBER(HU81),ISNUMBER(FY81)),HU81-FY81,&quot;&quot;)</f><v></v></c><c r="MC81" s="38" t="str"><f aca="false">IF(AND(ISNUMBER(HY81),ISNUMBER(GC81)),HY81-GC81,&quot;&quot;)</f><v></v></c><c r="MD81" s="38" t="n"><f aca="false">HZ81-GD81</f><v>0</v></c></row><row collapsed="false" customFormat="false" customHeight="true" hidden="false" ht="26.25" outlineLevel="0" r="82"><c r="A82" s="35" t="n"><v>41220</v></c><c r="B82" s="36" t="s"><v>405</v></c><c r="C82" s="36" t="s"><v>466</v></c><c r="D82" s="37" t="s"><v>339</v></c><c r="E82" s="38" t="n"><v>63</v></c><c r="F82" s="39" t="n"><v>18043</v></c><c r="G82" s="38" t="s"><v>340</v></c><c r="H82" s="38" t="s"><v>333</v></c><c r="I82" s="38" t="n"><v>1827255</v></c><c r="J82" s="38" t="s"><v>364</v></c><c r="K82" s="40"/><c r="L82" s="41"/><c r="M82" s="41"/><c r="N82" s="41"/><c r="O82" s="41"/><c r="P82" s="38" t="n"><v>-0.5</v></c><c r="Q82" s="38" t="n"><v>-0.56</v></c><c r="R82" s="38" t="s"><v>334</v></c><c r="S82" s="44" t="n"><v>41151</v></c><c r="T82" s="45" t="n"><v>1.5</v></c><c r="U82" s="45" t="n"><v>0</v></c><c r="V82" s="38" t="n"><v>0</v></c><c r="W82" s="38" t="n"><v>30</v></c><c r="X82" s="38" t="n"><v>10</v></c><c r="Y82" s="38" t="n"><v>664</v></c><c r="Z82" s="38" t="n"><v>23.22</v></c><c r="AA82" s="38" t="n"><v>12</v></c><c r="AB82" s="38" t="n"><v>5.05</v></c><c r="AC82" s="38" t="n"><v>2.97</v></c><c r="AD82" s="38" t="n"><v>41.77</v></c><c r="AE82" s="38" t="n"><v>159</v></c><c r="AF82" s="38" t="n"><v>42.61</v></c><c r="AG82" s="38" t="n"><v>69</v></c><c r="AH82" s="38" t="n"><v>0</v></c><c r="AI82" s="38" t="n"><f aca="false">IF(AND(ISNUMBER(SK),SK&gt;0),1,0)</f><v>0</v></c><c r="AK82" s="46" t="n"><v>41381</v></c><c r="AL82" s="47" t="n"><v>25</v></c><c r="AM82" s="45" t="n"><v>0</v></c><c r="AN82" s="45" t="n"><v>1</v></c><c r="AO82" s="38" t="n"><v>155</v></c><c r="AP82" s="38" t="n"><v>25</v></c><c r="AQ82" s="38" t="n"><v>12</v></c><c r="AR82" s="38" t="n"><v>514</v></c><c r="AZ82" s="38" t="n"><f aca="false">IF(ISNUMBER(AM82),AM82+0.5*AN82,&quot;&quot;)</f><v>0.5</v></c><c r="BA82" s="38" t="n"><f aca="false">IF(ISNUMBER(AZ82),IF(ISNUMBER(Q82),AZ82-Q82,&quot;MISSING&quot;),&quot;&quot;)</f><v>1.06</v></c><c r="BB82" s="38" t="n"><f aca="false">IF(AND(ISNUMBER(AR82),ISNUMBER(Y82)),AR82-Y82,IF(ISNUMBER(AR82),&quot;MISSING&quot;,&quot;&quot;))</f><v>-150</v></c><c r="BC82" s="39" t="n"><v>41562</v></c><c r="BE82" s="45" t="n"><v>0.25</v></c><c r="BF82" s="45" t="n"><v>0.5</v></c><c r="BG82" s="38" t="n"><v>161</v></c><c r="BH82" s="38" t="n"><v>20</v></c><c r="BI82" s="38" t="n"><v>10</v></c><c r="BJ82" s="38" t="n"><v>514</v></c><c r="BK82" s="38" t="n"><v>1701</v></c><c r="BL82" s="38" t="s"><v>350</v></c><c r="BM82" s="38" t="s"><v>350</v></c><c r="BN82" s="38" t="n"><v>41.77</v></c><c r="BO82" s="38" t="n"><v>149</v></c><c r="BP82" s="38" t="n"><v>42.51</v></c><c r="BQ82" s="38" t="n"><v>59</v></c><c r="BR82" s="38" t="n"><f aca="false">IF(ISNUMBER(BE82),BE82+0.5*BF82,&quot;&quot;)</f><v>0.5</v></c><c r="BS82" s="38" t="n"><f aca="false">IF(ISNUMBER(BR82),IF(ISNUMBER($Q82),BR82-$Q82,&quot;MISSING&quot;),&quot;&quot;)</f><v>1.06</v></c><c r="BT82" s="38" t="n"><f aca="false">IF(AND(ISNUMBER(BJ82),ISNUMBER($Y82)),BJ82-$Y82,IF(ISNUMBER(BJ82),&quot;MISSING&quot;,&quot;&quot;))</f><v>-150</v></c><c r="BU82" s="38" t="n"><f aca="false">IF(AND(ISBLANK($AM82),ISBLANK($BE82)),0,1)</f><v>1</v></c><c r="BV82" s="38" t="n"><f aca="false">IF(AND(ISNUMBER($AM82),ISNUMBER($BE82)),1,0)</f><v>1</v></c><c r="BW82" s="38" t="n"><f aca="false">IF(BV82,SE_PREOP,&quot;&quot;)</f><v>1.5</v></c><c r="BX82" s="38" t="n"><f aca="false">IF(FU_6_AND_12,SE_6,&quot;&quot;)</f><v>0.5</v></c><c r="BY82" s="38" t="n"><f aca="false">IF(FU_6_AND_12,SE_12,&quot;&quot;)</f><v>0.5</v></c><c r="BZ82" s="49" t="n"><f aca="false">IF(AND(ISNUMBER(BC82),ISNUMBER(BE82)),BC82-A82,IF(ISNUMBER(AK82),AK82-A82,0))</f><v>342</v></c><c r="CA82" s="50" t="n"><f aca="false">IF(BZ82&gt;0,BZ82/30,&quot;&quot;)</f><v>11.4</v></c><c r="CB82" s="38" t="n"><f aca="false">IF(AND(ISNUMBER(AZ82),ISNUMBER(BR82)),(BR82-AZ82),&quot;&quot;)</f><v>0</v></c><c r="CC82" s="38" t="str"><f aca="false">IF(AND(ISNUMBER(AX82), ISNUMBER(AD82)), AVERAGE(AX82,AV82)-AVERAGE(AD82,AF82),&quot;&quot;)</f><v></v></c><c r="CD82" s="38" t="n"><f aca="false">IF(AND(ISNUMBER(BN82), ISNUMBER(AD82)), AVERAGE(BN82,BP82)-AVERAGE(AD82,AF82),&quot;&quot;)</f><v>-0.0499999999999972</v></c><c r="CE82" s="38" t="n"><f aca="false">IF(ISNUMBER(CD82),CD82,IF(ISNUMBER(CC82),CC82,&quot;&quot;))</f><v>-0.0499999999999972</v></c><c r="CF82" s="38" t="n"><f aca="false">IF(AND(ISNUMBER(SPH_PREOP),ISNUMBER(SE_LAST_)),SPH_PREOP+CYL_PREOP/2,&quot;&quot;)</f><v>1.5</v></c><c r="CG82" s="38" t="n"><f aca="false">IF(ISNUMBER(SE_12),SE_12,IF(ISNUMBER(SE_6),SE_6,&quot;&quot;))</f><v>0.5</v></c><c r="CH82" s="51" t="n"><f aca="false">IF(AND(ISNUMBER(SE_LAST_),ISNUMBER(REF_TARGET)),SE_LAST_-REF_TARGET,&quot;&quot;)</f><v>1.06</v></c><c r="CI82" s="52" t="n"><f aca="false">IF(ISNUMBER(Y82),IF(ISNUMBER(BJ82),BJ82-Y82,IF(ISNUMBER(AR82),AR82-Y82,&quot;&quot;)),&quot;&quot;)</f><v>-150</v></c><c r="CJ82" s="38" t="str"><f aca="false">IF(ISNUMBER(Z82),IF(ISNUMBER(AT82),AT82-Z82,IF(ISNUMBER(BL82),BL82-Z82,&quot;&quot;)),&quot;&quot;)</f><v></v></c><c r="CK82" s="53" t="n"><f aca="false">IF(ISNUMBER(LAST_SE_ERROR),REF_TARGET,&quot;&quot;)</f><v>-0.56</v></c><c r="CL82" s="53" t="n"><f aca="false">IF(AND(OR(ISNUMBER(BH82),ISNUMBER(AP82)),ISNUMBER(W82)),-LOG(20/W82)--LOG(20/IF(ISNUMBER(BH82),BH82,AP82)),&quot;&quot;)</f><v>0.176091259055681</v></c><c r="CM82" s="54" t="n"><f aca="false">IF(ISNUMBER(BF82),BF82,IF(ISNUMBER(AN82),AN82,&quot;&quot;))</f><v>0.5</v></c><c r="CN82" s="54" t="n"><f aca="false">IF(AND(ISNUMBER(CM82),ISNUMBER(U82)),CM82-U82,&quot;&quot;)</f><v>0.5</v></c><c r="CO82" s="55" t="n"><f aca="false">IF(ISNUMBER(BCVA_12),BCVA_12,IF(ISNUMBER(BCVA_6),BCVA_6,&quot;&quot;))</f><v>20</v></c><c r="CP82" s="55" t="n"><f aca="false">IF(ISNUMBER(CO82),PREOP_BCVA,&quot;&quot;)</f><v>30</v></c><c r="CQ82" s="56" t="n"><f aca="false">IF(AND(REF_TARGET&lt;=0,REF_TARGET&gt;-1),IF(ISNUMBER(UDVA_12),UDVA_12,IF(ISNUMBER(UDVA_6),UDVA_6,&quot;&quot;)),&quot;&quot;)</f><v>25</v></c><c r="CR82" s="53" t="str"><f aca="false">IF(ISNUMBER(PREOP_PENTACAM_RV),IF(ISNUMBER(SPH_6),IF(ISNUMBER($EQ82),0,1),&quot;&quot;),&quot;&quot;)</f><v></v></c><c r="CS82" s="53" t="str"><f aca="false">IF(ISNUMBER(PREOP_PENTACAM_RV),IF(ISNUMBER(SPH_12),IF(ISNUMBER($GM82),0,1),&quot;&quot;),&quot;&quot;)</f><v></v></c><c r="CT82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82" s="52" t="str"><f aca="false">IF(ISNUMBER(GM82),GM82,IF(ISNUMBER(EQ82),EQ82,&quot;&quot;))</f><v></v></c><c r="IJ82" s="38" t="str"><f aca="false">IF(ISNUMBER(GN82),GN82,IF(ISNUMBER(ER82),ER82,&quot;&quot;))</f><v></v></c><c r="IK82" s="38" t="str"><f aca="false">IF(ISNUMBER(GO82),GO82,IF(ISNUMBER(ES82),ES82,&quot;&quot;))</f><v></v></c><c r="IL82" s="38" t="str"><f aca="false">IF(ISNUMBER(GP82),GP82,IF(ISNUMBER(ET82),ET82,&quot;&quot;))</f><v></v></c><c r="IM82" s="38" t="str"><f aca="false">IF(ISNUMBER(GQ82),GQ82,IF(ISNUMBER(EU82),EU82,&quot;&quot;))</f><v></v></c><c r="IN82" s="38" t="str"><f aca="false">IF(ISNUMBER(GR82),GR82,IF(ISNUMBER(EV82),EV82,&quot;&quot;))</f><v></v></c><c r="IO82" s="38" t="str"><f aca="false">IF(ISNUMBER(GS82),GS82,IF(ISNUMBER(EW82),EW82,&quot;&quot;))</f><v></v></c><c r="IP82" s="38" t="str"><f aca="false">IF(ISNUMBER(GT82),GT82,IF(ISNUMBER(EX82),EX82,&quot;&quot;))</f><v></v></c><c r="IQ82" s="38" t="str"><f aca="false">IF(ISNUMBER(GU82),GU82,IF(ISNUMBER(EY82),EY82,&quot;&quot;))</f><v></v></c><c r="IR82" s="38" t="str"><f aca="false">IF(ISNUMBER(GV82),GV82,IF(ISNUMBER(EZ82),EZ82,&quot;&quot;))</f><v></v></c><c r="IS82" s="38" t="str"><f aca="false">IF(ISNUMBER(GW82),GW82,IF(ISNUMBER(FA82),FA82,&quot;&quot;))</f><v></v></c><c r="IT82" s="38" t="str"><f aca="false">IF(ISNUMBER(GX82),GX82,IF(ISNUMBER(FB82),FB82,&quot;&quot;))</f><v></v></c><c r="IU82" s="38" t="str"><f aca="false">IF(ISNUMBER(GY82),GY82,IF(ISNUMBER(FC82),FC82,&quot;&quot;))</f><v></v></c><c r="IV82" s="38" t="str"><f aca="false">IF(ISNUMBER(GZ82),GZ82,IF(ISNUMBER(FD82),FD82,&quot;&quot;))</f><v></v></c><c r="IW82" s="38" t="str"><f aca="false">IF(ISNUMBER(HA82),HA82,IF(ISNUMBER(FE82),FE82,&quot;&quot;))</f><v></v></c><c r="IX82" s="38" t="str"><f aca="false">IF(ISNUMBER(HB82),HB82,IF(ISNUMBER(FF82),FF82,&quot;&quot;))</f><v></v></c><c r="IY82" s="38" t="str"><f aca="false">IF(ISNUMBER(HC82),HC82,IF(ISNUMBER(FG82),FG82,&quot;&quot;))</f><v></v></c><c r="IZ82" s="38" t="str"><f aca="false">IF(ISNUMBER(HD82),HD82,IF(ISNUMBER(FH82),FH82,&quot;&quot;))</f><v></v></c><c r="JA82" s="38" t="str"><f aca="false">IF(ISNUMBER(HE82),HE82,IF(ISNUMBER(FI82),FI82,&quot;&quot;))</f><v></v></c><c r="JB82" s="38" t="str"><f aca="false">IF(ISNUMBER(HF82),HF82,IF(ISNUMBER(FJ82),FJ82,&quot;&quot;))</f><v></v></c><c r="JC82" s="38" t="str"><f aca="false">IF(ISNUMBER(HG82),HG82,IF(ISNUMBER(FK82),FK82,&quot;&quot;))</f><v></v></c><c r="JD82" s="38" t="str"><f aca="false">IF(ISNUMBER(HH82),HH82,IF(ISNUMBER(FL82),FL82,&quot;&quot;))</f><v></v></c><c r="JE82" s="38" t="str"><f aca="false">IF(ISNUMBER(HI82),HI82,IF(ISNUMBER(FM82),FM82,&quot;&quot;))</f><v></v></c><c r="JF82" s="38" t="str"><f aca="false">IF(ISNUMBER(HJ82),HJ82,IF(ISNUMBER(FN82),FN82,&quot;&quot;))</f><v></v></c><c r="JG82" s="38" t="str"><f aca="false">IF(ISNUMBER(HK82),HK82,IF(ISNUMBER(FO82),FO82,&quot;&quot;))</f><v></v></c><c r="JH82" s="38" t="str"><f aca="false">IF(ISNUMBER(HL82),HL82,IF(ISNUMBER(FP82),FP82,&quot;&quot;))</f><v></v></c><c r="JI82" s="38" t="str"><f aca="false">IF(ISNUMBER(HM82),HM82,IF(ISNUMBER(FQ82),FQ82,&quot;&quot;))</f><v></v></c><c r="JJ82" s="38" t="str"><f aca="false">IF(ISNUMBER(HN82),HN82,IF(ISNUMBER(FR82),FR82,&quot;&quot;))</f><v></v></c><c r="JK82" s="38" t="str"><f aca="false">IF(ISNUMBER(HO82),HO82,IF(ISNUMBER(FS82),FS82,&quot;&quot;))</f><v></v></c><c r="JL82" s="38" t="str"><f aca="false">IF(ISNUMBER(HP82),HP82,IF(ISNUMBER(FT82),FT82,&quot;&quot;))</f><v></v></c><c r="JM82" s="38" t="str"><f aca="false">IF(ISNUMBER(HQ82),HQ82,IF(ISNUMBER(FU82),FU82,&quot;&quot;))</f><v></v></c><c r="JN82" s="51" t="str"><f aca="false">IF(ISNUMBER(HR82),HR82,IF(ISNUMBER(FV82),FV82,&quot;&quot;))</f><v></v></c><c r="JO82" s="59" t="str"><f aca="false">IF(ISNUMBER(HS82),HS82,IF(ISNUMBER(FW82),FW82,&quot;&quot;))</f><v></v></c><c r="JP82" s="59" t="str"><f aca="false">IF(ISNUMBER(HT82),HT82,IF(ISNUMBER(FX82),FX82,&quot;&quot;))</f><v></v></c><c r="JQ82" s="59" t="str"><f aca="false">IF(ISNUMBER(HU82),HU82,IF(ISNUMBER(FY82),FY82,&quot;&quot;))</f><v></v></c><c r="JR82" s="59" t="str"><f aca="false">IF(ISNUMBER(HV82),HV82,IF(ISNUMBER(FZ82),FZ82,&quot;&quot;))</f><v></v></c><c r="JS82" s="59" t="str"><f aca="false">IF(ISNUMBER(HW82),HW82,IF(ISNUMBER(GA82),GA82,&quot;&quot;))</f><v></v></c><c r="JT82" s="59" t="str"><f aca="false">IF(ISNUMBER(HX82),HX82,IF(ISNUMBER(GB82),GB82,&quot;&quot;))</f><v></v></c><c r="JU82" s="59" t="str"><f aca="false">IF(ISNUMBER(HY82),HY82,IF(ISNUMBER(GC82),GC82,&quot;&quot;))</f><v></v></c><c r="JV82" s="59" t="str"><f aca="false">IF(ISNUMBER(HZ82),HZ82,IF(ISNUMBER(GD82),GD82,&quot;&quot;))</f><v></v></c><c r="JW82" s="59" t="str"><f aca="false">IF(ISNUMBER(IA82),IA82,IF(ISNUMBER(GE82),GE82,&quot;&quot;))</f><v></v></c><c r="JX82" s="59" t="str"><f aca="false">IF(ISNUMBER(IB82),IB82,IF(ISNUMBER(GF82),GF82,&quot;&quot;))</f><v></v></c><c r="JY82" s="59" t="str"><f aca="false">IF(ISNUMBER(IC82),IC82,IF(ISNUMBER(GG82),GG82,&quot;&quot;))</f><v></v></c><c r="JZ82" s="59" t="str"><f aca="false">IF(ISNUMBER(ID82),ID82,IF(ISNUMBER(GH82),GH82,&quot;&quot;))</f><v></v></c><c r="KA82" s="59" t="str"><f aca="false">IF(ISNUMBER(IE82),IE82,IF(ISNUMBER(GI82),GI82,&quot;&quot;))</f><v></v></c><c r="KB82" s="59" t="str"><f aca="false">IF(ISNUMBER(IF82),IF82,IF(ISNUMBER(GJ82),GJ82,&quot;&quot;))</f><v></v></c><c r="KC82" s="59" t="str"><f aca="false">IF(ISNUMBER(IG82),IG82,IF(ISNUMBER(GK82),GK82,&quot;&quot;))</f><v></v></c><c r="KD82" s="61" t="str"><f aca="false">IF(ISNUMBER(IH82),IH82,IF(ISNUMBER(GL82),GL82,&quot;&quot;))</f><v></v></c><c r="KE82" s="52" t="str"><f aca="false">IF(AND(ISNUMBER(II82),ISNUMBER(CU82)),II82-CU82,&quot;&quot;)</f><v></v></c><c r="KF82" s="38" t="str"><f aca="false">IF(AND(ISNUMBER(IJ82),ISNUMBER(CV82)),IJ82-CV82,&quot;&quot;)</f><v></v></c><c r="KG82" s="38" t="str"><f aca="false">IF(AND(ISNUMBER(IK82),ISNUMBER(CW82)),IK82-CW82,&quot;&quot;)</f><v></v></c><c r="KH82" s="38" t="str"><f aca="false">IF(AND(ISNUMBER(IL82),ISNUMBER(CX82)),IL82-CX82,&quot;&quot;)</f><v></v></c><c r="KI82" s="38" t="str"><f aca="false">IF(AND(ISNUMBER(IM82),ISNUMBER(CY82)),IM82-CY82,&quot;&quot;)</f><v></v></c><c r="KJ82" s="38" t="str"><f aca="false">IF(AND(ISNUMBER(IN82),ISNUMBER(CZ82)),IN82-CZ82,&quot;&quot;)</f><v></v></c><c r="KK82" s="38" t="str"><f aca="false">IF(AND(ISNUMBER(IO82),ISNUMBER(DA82)),IO82-DA82,&quot;&quot;)</f><v></v></c><c r="KL82" s="38" t="str"><f aca="false">IF(AND(ISNUMBER(IP82),ISNUMBER(DB82)),IP82-DB82,&quot;&quot;)</f><v></v></c><c r="KM82" s="38" t="str"><f aca="false">IF(AND(ISNUMBER(IQ82),ISNUMBER(DC82)),IQ82-DC82,&quot;&quot;)</f><v></v></c><c r="KN82" s="38" t="str"><f aca="false">IF(AND(ISNUMBER(IR82),ISNUMBER(DD82)),IR82-DD82,&quot;&quot;)</f><v></v></c><c r="KO82" s="38" t="str"><f aca="false">IF(AND(ISNUMBER(IS82),ISNUMBER(DE82)),IS82-DE82,&quot;&quot;)</f><v></v></c><c r="KP82" s="38" t="str"><f aca="false">IF(AND(ISNUMBER(IT82),ISNUMBER(DF82)),IT82-DF82,&quot;&quot;)</f><v></v></c><c r="KQ82" s="38" t="str"><f aca="false">IF(AND(ISNUMBER(IU82),ISNUMBER(DG82)),IU82-DG82,&quot;&quot;)</f><v></v></c><c r="KR82" s="38" t="str"><f aca="false">IF(AND(ISNUMBER(IV82),ISNUMBER(DH82)),IV82-DH82,&quot;&quot;)</f><v></v></c><c r="KS82" s="38" t="str"><f aca="false">IF(AND(ISNUMBER(IW82),ISNUMBER(DI82)),IW82-DI82,&quot;&quot;)</f><v></v></c><c r="KT82" s="38" t="str"><f aca="false">IF(AND(ISNUMBER(IX82),ISNUMBER(DJ82)),IX82-DJ82,&quot;&quot;)</f><v></v></c><c r="KU82" s="38" t="str"><f aca="false">IF(AND(ISNUMBER(IY82),ISNUMBER(DK82)),IY82-DK82,&quot;&quot;)</f><v></v></c><c r="KV82" s="38" t="str"><f aca="false">IF(AND(ISNUMBER(IZ82),ISNUMBER(DL82)),IZ82-DL82,&quot;&quot;)</f><v></v></c><c r="KW82" s="38" t="str"><f aca="false">IF(AND(ISNUMBER(JA82),ISNUMBER(DM82)),JA82-DM82,&quot;&quot;)</f><v></v></c><c r="KX82" s="38" t="str"><f aca="false">IF(AND(ISNUMBER(JB82),ISNUMBER(DN82)),JB82-DN82,&quot;&quot;)</f><v></v></c><c r="KY82" s="38" t="str"><f aca="false">IF(AND(ISNUMBER(JC82),ISNUMBER(DO82)),JC82-DO82,&quot;&quot;)</f><v></v></c><c r="KZ82" s="38" t="str"><f aca="false">IF(AND(ISNUMBER(JD82),ISNUMBER(DP82)),JD82-DP82,&quot;&quot;)</f><v></v></c><c r="LA82" s="38" t="str"><f aca="false">IF(AND(ISNUMBER(JE82),ISNUMBER(DQ82)),JE82-DQ82,&quot;&quot;)</f><v></v></c><c r="LB82" s="38" t="str"><f aca="false">IF(AND(ISNUMBER(JF82),ISNUMBER(DR82)),JF82-DR82,&quot;&quot;)</f><v></v></c><c r="LC82" s="38" t="str"><f aca="false">IF(AND(ISNUMBER(JG82),ISNUMBER(DS82)),JG82-DS82,&quot;&quot;)</f><v></v></c><c r="LD82" s="38" t="str"><f aca="false">IF(AND(ISNUMBER(JH82),ISNUMBER(DT82)),JH82-DT82,&quot;&quot;)</f><v></v></c><c r="LE82" s="38" t="str"><f aca="false">IF(AND(ISNUMBER(JI82),ISNUMBER(DU82)),JI82-DU82,&quot;&quot;)</f><v></v></c><c r="LF82" s="38" t="str"><f aca="false">IF(AND(ISNUMBER(JJ82),ISNUMBER(DV82)),JJ82-DV82,&quot;&quot;)</f><v></v></c><c r="LG82" s="38" t="str"><f aca="false">IF(AND(ISNUMBER(JK82),ISNUMBER(DW82)),JK82-DW82,&quot;&quot;)</f><v></v></c><c r="LH82" s="38" t="str"><f aca="false">IF(AND(ISNUMBER(JL82),ISNUMBER(DX82)),JL82-DX82,&quot;&quot;)</f><v></v></c><c r="LI82" s="38" t="str"><f aca="false">IF(AND(ISNUMBER(JM82),ISNUMBER(DY82)),JM82-DY82,&quot;&quot;)</f><v></v></c><c r="LJ82" s="38" t="str"><f aca="false">IF(AND(ISNUMBER(JN82),ISNUMBER(DZ82)),JN82-DZ82,&quot;&quot;)</f><v></v></c><c r="LK82" s="38" t="str"><f aca="false">IF(AND(ISNUMBER(JO82),ISNUMBER(EA82)),JO82-EA82,&quot;&quot;)</f><v></v></c><c r="LL82" s="38" t="str"><f aca="false">IF(AND(ISNUMBER(JP82),ISNUMBER(EB82)),JP82-EB82,&quot;&quot;)</f><v></v></c><c r="LM82" s="38" t="str"><f aca="false">IF(AND(ISNUMBER(JQ82),ISNUMBER(EC82)),JQ82-EC82,&quot;&quot;)</f><v></v></c><c r="LN82" s="38" t="str"><f aca="false">IF(AND(ISNUMBER(JR82),ISNUMBER(ED82)),JR82-ED82,&quot;&quot;)</f><v></v></c><c r="LO82" s="38" t="str"><f aca="false">IF(AND(ISNUMBER(JS82),ISNUMBER(EE82)),JS82-EE82,&quot;&quot;)</f><v></v></c><c r="LP82" s="38" t="str"><f aca="false">IF(AND(ISNUMBER(JT82),ISNUMBER(EF82)),JT82-EF82,&quot;&quot;)</f><v></v></c><c r="LQ82" s="38" t="str"><f aca="false">IF(AND(ISNUMBER(JU82),ISNUMBER(EG82)),JU82-EG82,&quot;&quot;)</f><v></v></c><c r="LR82" s="38" t="str"><f aca="false">IF(AND(ISNUMBER(JV82),ISNUMBER(EH82)),JV82-EH82,&quot;&quot;)</f><v></v></c><c r="LS82" s="38" t="str"><f aca="false">IF(AND(ISNUMBER(JW82),ISNUMBER(EI82)),JW82-EI82,&quot;&quot;)</f><v></v></c><c r="LT82" s="38" t="str"><f aca="false">IF(AND(ISNUMBER(JX82),ISNUMBER(EJ82)),JX82-EJ82,&quot;&quot;)</f><v></v></c><c r="LU82" s="38" t="str"><f aca="false">IF(AND(ISNUMBER(JY82),ISNUMBER(EK82)),JY82-EK82,&quot;&quot;)</f><v></v></c><c r="LV82" s="38" t="str"><f aca="false">IF(AND(ISNUMBER(JZ82),ISNUMBER(EL82)),JZ82-EL82,&quot;&quot;)</f><v></v></c><c r="LW82" s="38" t="str"><f aca="false">IF(AND(ISNUMBER(KA82),ISNUMBER(EM82)),KA82-EM82,&quot;&quot;)</f><v></v></c><c r="LX82" s="38" t="str"><f aca="false">IF(AND(ISNUMBER(KB82),ISNUMBER(EN82)),KB82-EN82,&quot;&quot;)</f><v></v></c><c r="LY82" s="38" t="str"><f aca="false">IF(AND(ISNUMBER(KC82),ISNUMBER(EO82)),KC82-EO82,&quot;&quot;)</f><v></v></c><c r="LZ82" s="38" t="str"><f aca="false">IF(AND(ISNUMBER(KD82),ISNUMBER(EP82)),KD82-EP82,&quot;&quot;)</f><v></v></c><c r="MA82" s="38" t="str"><f aca="false">IF(AND(ISNUMBER(HT82),ISNUMBER(FX82)),HT82-FX82,&quot;&quot;)</f><v></v></c><c r="MB82" s="38" t="str"><f aca="false">IF(AND(ISNUMBER(HU82),ISNUMBER(FY82)),HU82-FY82,&quot;&quot;)</f><v></v></c><c r="MC82" s="38" t="str"><f aca="false">IF(AND(ISNUMBER(HY82),ISNUMBER(GC82)),HY82-GC82,&quot;&quot;)</f><v></v></c><c r="MD82" s="38" t="n"><f aca="false">HZ82-GD82</f><v>0</v></c></row><row collapsed="false" customFormat="false" customHeight="true" hidden="false" ht="26.25" outlineLevel="0" r="83"><c r="A83" s="35" t="n"><v>41374</v></c><c r="B83" s="36" t="s"><v>482</v></c><c r="C83" s="36" t="s"><v>483</v></c><c r="D83" s="37" t="s"><v>331</v></c><c r="E83" s="38" t="n"><v>63</v></c><c r="F83" s="39" t="n"><v>18013</v></c><c r="G83" s="38" t="s"><v>340</v></c><c r="H83" s="38" t="s"><v>358</v></c><c r="I83" s="38" t="n"><v>1836453</v></c><c r="K83" s="91"/><c r="L83" s="91"/><c r="M83" s="91"/><c r="N83" s="91"/><c r="O83" s="91"/><c r="P83" s="42" t="n"><v>-0.5</v></c><c r="Q83" s="43" t="n"><v>-0.61</v></c><c r="R83" s="38" t="s"><v>334</v></c><c r="S83" s="44" t="n"><v>41344</v></c><c r="T83" s="45" t="n"><v>0</v></c><c r="U83" s="45" t="n"><v>0</v></c><c r="V83" s="38" t="n"><v>0</v></c><c r="W83" s="38" t="n"><v>300</v></c><c r="X83" s="38" t="n"><v>16</v></c><c r="Y83" s="38" t="n"><v>592</v></c><c r="Z83" s="38" t="n"><v>26.11</v></c><c r="AC83" s="38" t="n"><v>3.61</v></c><c r="AD83" s="38" t="n"><v>46.3</v></c><c r="AE83" s="38" t="n"><v>164</v></c><c r="AF83" s="38" t="n"><v>48.56</v></c><c r="AG83" s="38" t="n"><v>74</v></c><c r="AH83" s="38" t="n"><v>0</v></c><c r="AI83" s="38" t="n"><f aca="false">IF(AND(ISNUMBER(SK),SK&gt;0),1,0)</f><v>0</v></c><c r="AK83" s="46" t="n"><v>41563</v></c><c r="AL83" s="47"/><c r="AM83" s="45" t="n"><v>-0.25</v></c><c r="AN83" s="45" t="n"><v>1.5</v></c><c r="AO83" s="38" t="n"><v>85</v></c><c r="AP83" s="38" t="n"><v>100</v></c><c r="AQ83" s="38" t="n"><v>28</v></c><c r="AR83" s="38" t="n"><v>519</v></c><c r="AS83" s="38" t="n"><v>1869</v></c><c r="AT83" s="38" t="s"><v>373</v></c><c r="AU83" s="38" t="s"><v>374</v></c><c r="AV83" s="38" t="n"><v>45.98</v></c><c r="AW83" s="38" t="n"><v>169</v></c><c r="AX83" s="38" t="n"><v>49.2</v></c><c r="AY83" s="38" t="n"><v>79</v></c><c r="AZ83" s="38" t="n"><f aca="false">IF(ISNUMBER(AM83),AM83+0.5*AN83,&quot;&quot;)</f><v>0.5</v></c><c r="BA83" s="38" t="n"><f aca="false">IF(ISNUMBER(AZ83),IF(ISNUMBER(Q83),AZ83-Q83,&quot;MISSING&quot;),&quot;&quot;)</f><v>1.11</v></c><c r="BB83" s="38" t="n"><f aca="false">IF(AND(ISNUMBER(AR83),ISNUMBER(Y83)),AR83-Y83,IF(ISNUMBER(AR83),&quot;MISSING&quot;,&quot;&quot;))</f><v>-73</v></c><c r="BC83" s="71" t="n"><v>41779</v></c><c r="BR83" s="38" t="str"><f aca="false">IF(ISNUMBER(BE83),BE83+0.5*BF83,&quot;&quot;)</f><v></v></c><c r="BS83" s="38" t="str"><f aca="false">IF(ISNUMBER(BR83),IF(ISNUMBER($Q83),BR83-$Q83,&quot;MISSING&quot;),&quot;&quot;)</f><v></v></c><c r="BT83" s="38" t="str"><f aca="false">IF(AND(ISNUMBER(BJ83),ISNUMBER($Y83)),BJ83-$Y83,IF(ISNUMBER(BJ83),&quot;MISSING&quot;,&quot;&quot;))</f><v></v></c><c r="BU83" s="38" t="n"><f aca="false">IF(AND(ISBLANK($AM83),ISBLANK($BE83)),0,1)</f><v>1</v></c><c r="BV83" s="38" t="n"><f aca="false">IF(AND(ISNUMBER($AM83),ISNUMBER($BE83)),1,0)</f><v>0</v></c><c r="BW83" s="38" t="str"><f aca="false">IF(BV83,SE_PREOP,&quot;&quot;)</f><v></v></c><c r="BX83" s="38" t="str"><f aca="false">IF(FU_6_AND_12,SE_6,&quot;&quot;)</f><v></v></c><c r="BY83" s="38" t="str"><f aca="false">IF(FU_6_AND_12,SE_12,&quot;&quot;)</f><v></v></c><c r="BZ83" s="49" t="n"><f aca="false">IF(AND(ISNUMBER(BC83),ISNUMBER(BE83)),BC83-A83,IF(ISNUMBER(AK83),AK83-A83,0))</f><v>189</v></c><c r="CA83" s="50" t="n"><f aca="false">IF(BZ83&gt;0,BZ83/30,&quot;&quot;)</f><v>6.3</v></c><c r="CB83" s="38" t="str"><f aca="false">IF(AND(ISNUMBER(AZ83),ISNUMBER(BR83)),(BR83-AZ83),&quot;&quot;)</f><v></v></c><c r="CC83" s="38" t="n"><f aca="false">IF(AND(ISNUMBER(AX83), ISNUMBER(AD83)), AVERAGE(AX83,AV83)-AVERAGE(AD83,AF83),&quot;&quot;)</f><v>0.160000000000004</v></c><c r="CD83" s="38" t="str"><f aca="false">IF(AND(ISNUMBER(BN83), ISNUMBER(AD83)), AVERAGE(BN83,BP83)-AVERAGE(AD83,AF83),&quot;&quot;)</f><v></v></c><c r="CE83" s="38" t="n"><f aca="false">IF(ISNUMBER(CD83),CD83,IF(ISNUMBER(CC83),CC83,&quot;&quot;))</f><v>0.160000000000004</v></c><c r="CF83" s="38" t="n"><f aca="false">IF(AND(ISNUMBER(SPH_PREOP),ISNUMBER(SE_LAST_)),SPH_PREOP+CYL_PREOP/2,&quot;&quot;)</f><v>0</v></c><c r="CG83" s="38" t="n"><f aca="false">IF(ISNUMBER(SE_12),SE_12,IF(ISNUMBER(SE_6),SE_6,&quot;&quot;))</f><v>0.5</v></c><c r="CH83" s="51" t="n"><f aca="false">IF(AND(ISNUMBER(SE_LAST_),ISNUMBER(REF_TARGET)),SE_LAST_-REF_TARGET,&quot;&quot;)</f><v>1.11</v></c><c r="CI83" s="52" t="n"><f aca="false">IF(ISNUMBER(Y83),IF(ISNUMBER(BJ83),BJ83-Y83,IF(ISNUMBER(AR83),AR83-Y83,&quot;&quot;)),&quot;&quot;)</f><v>-73</v></c><c r="CJ83" s="38" t="str"><f aca="false">IF(ISNUMBER(Z83),IF(ISNUMBER(AT83),AT83-Z83,IF(ISNUMBER(BL83),BL83-Z83,&quot;&quot;)),&quot;&quot;)</f><v></v></c><c r="CK83" s="53" t="n"><f aca="false">IF(ISNUMBER(LAST_SE_ERROR),REF_TARGET,&quot;&quot;)</f><v>-0.61</v></c><c r="CL83" s="53" t="n"><f aca="false">IF(AND(OR(ISNUMBER(BH83),ISNUMBER(AP83)),ISNUMBER(W83)),-LOG(20/W83)--LOG(20/IF(ISNUMBER(BH83),BH83,AP83)),&quot;&quot;)</f><v>0.477121254719662</v></c><c r="CM83" s="54" t="n"><f aca="false">IF(ISNUMBER(BF83),BF83,IF(ISNUMBER(AN83),AN83,&quot;&quot;))</f><v>1.5</v></c><c r="CN83" s="54" t="n"><f aca="false">IF(AND(ISNUMBER(CM83),ISNUMBER(U83)),CM83-U83,&quot;&quot;)</f><v>1.5</v></c><c r="CO83" s="55" t="n"><f aca="false">IF(ISNUMBER(BCVA_12),BCVA_12,IF(ISNUMBER(BCVA_6),BCVA_6,&quot;&quot;))</f><v>100</v></c><c r="CP83" s="55" t="n"><f aca="false">IF(ISNUMBER(CO83),PREOP_BCVA,&quot;&quot;)</f><v>300</v></c><c r="CQ83" s="56" t="n"><f aca="false">IF(AND(REF_TARGET&lt;=0,REF_TARGET&gt;-1),IF(ISNUMBER(UDVA_12),UDVA_12,IF(ISNUMBER(UDVA_6),UDVA_6,&quot;&quot;)),&quot;&quot;)</f><v>0</v></c><c r="CR83" s="53" t="str"><f aca="false">IF(ISNUMBER(PREOP_PENTACAM_RV),IF(ISNUMBER(SPH_6),IF(ISNUMBER($EQ83),0,1),&quot;&quot;),&quot;&quot;)</f><v></v></c><c r="CS83" s="53" t="str"><f aca="false">IF(ISNUMBER(PREOP_PENTACAM_RV),IF(ISNUMBER(SPH_12),IF(ISNUMBER($GM83),0,1),&quot;&quot;),&quot;&quot;)</f><v></v></c><c r="CT83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83" s="52" t="n"><v>7.4</v></c><c r="ER83" s="38" t="n"><v>6.86</v></c><c r="ES83" s="38" t="n"><v>162.6</v></c><c r="ET83" s="38" t="n"><v>-3.6</v></c><c r="EU83" s="38" t="n"><v>0.57</v></c><c r="EV83" s="38" t="n"><v>0.62</v></c><c r="EW83" s="38" t="n"><v>-0.63</v></c><c r="EX83" s="38" t="n"><v>-0.12</v></c><c r="EY83" s="38" t="n"><v>511</v></c><c r="EZ83" s="38" t="n"><v>511</v></c><c r="FA83" s="38" t="n"><v>640</v></c><c r="FB83" s="38" t="n"><v>599</v></c><c r="FC83" s="38" t="n"><v>602</v></c><c r="FD83" s="38" t="n"><v>613</v></c><c r="FE83" s="38" t="n"><v>510</v></c><c r="FF83" s="38" t="n"><v>0.47</v></c><c r="FG83" s="38" t="n"><v>-0.13</v></c><c r="FH83" s="38" t="n"><v>7.14</v></c><c r="FI83" s="38" t="n"><v>7.15</v></c><c r="FJ83" s="38" t="n"><v>7.26</v></c><c r="FK83" s="38" t="n"><v>7.47</v></c><c r="FL83" s="38" t="n"><v>7.78</v></c><c r="FM83" s="38" t="n"><v>8.01</v></c><c r="FN83" s="38" t="n"><v>0</v></c><c r="FO83" s="38" t="n"><v>1.4</v></c><c r="FP83" s="38" t="n"><v>5.85</v></c><c r="FQ83" s="38" t="n"><v>5.79</v></c><c r="FR83" s="38" t="n"><v>6.06</v></c><c r="FS83" s="38" t="n"><v>6.48</v></c><c r="FT83" s="38" t="n"><v>6.7</v></c><c r="FU83" s="38" t="n"><v>0</v></c><c r="FV83" s="38" t="n"><v>0</v></c><c r="FW83" s="58" t="n"><v>1.4</v></c><c r="II83" s="52" t="n"><f aca="false">IF(ISNUMBER(GM83),GM83,IF(ISNUMBER(EQ83),EQ83,&quot;&quot;))</f><v>7.4</v></c><c r="IJ83" s="38" t="n"><f aca="false">IF(ISNUMBER(GN83),GN83,IF(ISNUMBER(ER83),ER83,&quot;&quot;))</f><v>6.86</v></c><c r="IK83" s="38" t="n"><f aca="false">IF(ISNUMBER(GO83),GO83,IF(ISNUMBER(ES83),ES83,&quot;&quot;))</f><v>162.6</v></c><c r="IL83" s="38" t="n"><f aca="false">IF(ISNUMBER(GP83),GP83,IF(ISNUMBER(ET83),ET83,&quot;&quot;))</f><v>-3.6</v></c><c r="IM83" s="38" t="n"><f aca="false">IF(ISNUMBER(GQ83),GQ83,IF(ISNUMBER(EU83),EU83,&quot;&quot;))</f><v>0.57</v></c><c r="IN83" s="38" t="n"><f aca="false">IF(ISNUMBER(GR83),GR83,IF(ISNUMBER(EV83),EV83,&quot;&quot;))</f><v>0.62</v></c><c r="IO83" s="38" t="n"><f aca="false">IF(ISNUMBER(GS83),GS83,IF(ISNUMBER(EW83),EW83,&quot;&quot;))</f><v>-0.63</v></c><c r="IP83" s="38" t="n"><f aca="false">IF(ISNUMBER(GT83),GT83,IF(ISNUMBER(EX83),EX83,&quot;&quot;))</f><v>-0.12</v></c><c r="IQ83" s="38" t="n"><f aca="false">IF(ISNUMBER(GU83),GU83,IF(ISNUMBER(EY83),EY83,&quot;&quot;))</f><v>511</v></c><c r="IR83" s="38" t="n"><f aca="false">IF(ISNUMBER(GV83),GV83,IF(ISNUMBER(EZ83),EZ83,&quot;&quot;))</f><v>511</v></c><c r="IS83" s="38" t="n"><f aca="false">IF(ISNUMBER(GW83),GW83,IF(ISNUMBER(FA83),FA83,&quot;&quot;))</f><v>640</v></c><c r="IT83" s="38" t="n"><f aca="false">IF(ISNUMBER(GX83),GX83,IF(ISNUMBER(FB83),FB83,&quot;&quot;))</f><v>599</v></c><c r="IU83" s="38" t="n"><f aca="false">IF(ISNUMBER(GY83),GY83,IF(ISNUMBER(FC83),FC83,&quot;&quot;))</f><v>602</v></c><c r="IV83" s="38" t="n"><f aca="false">IF(ISNUMBER(GZ83),GZ83,IF(ISNUMBER(FD83),FD83,&quot;&quot;))</f><v>613</v></c><c r="IW83" s="38" t="n"><f aca="false">IF(ISNUMBER(HA83),HA83,IF(ISNUMBER(FE83),FE83,&quot;&quot;))</f><v>510</v></c><c r="IX83" s="38" t="n"><f aca="false">IF(ISNUMBER(HB83),HB83,IF(ISNUMBER(FF83),FF83,&quot;&quot;))</f><v>0.47</v></c><c r="IY83" s="38" t="n"><f aca="false">IF(ISNUMBER(HC83),HC83,IF(ISNUMBER(FG83),FG83,&quot;&quot;))</f><v>-0.13</v></c><c r="IZ83" s="38" t="n"><f aca="false">IF(ISNUMBER(HD83),HD83,IF(ISNUMBER(FH83),FH83,&quot;&quot;))</f><v>7.14</v></c><c r="JA83" s="38" t="n"><f aca="false">IF(ISNUMBER(HE83),HE83,IF(ISNUMBER(FI83),FI83,&quot;&quot;))</f><v>7.15</v></c><c r="JB83" s="38" t="n"><f aca="false">IF(ISNUMBER(HF83),HF83,IF(ISNUMBER(FJ83),FJ83,&quot;&quot;))</f><v>7.26</v></c><c r="JC83" s="38" t="n"><f aca="false">IF(ISNUMBER(HG83),HG83,IF(ISNUMBER(FK83),FK83,&quot;&quot;))</f><v>7.47</v></c><c r="JD83" s="38" t="n"><f aca="false">IF(ISNUMBER(HH83),HH83,IF(ISNUMBER(FL83),FL83,&quot;&quot;))</f><v>7.78</v></c><c r="JE83" s="38" t="n"><f aca="false">IF(ISNUMBER(HI83),HI83,IF(ISNUMBER(FM83),FM83,&quot;&quot;))</f><v>8.01</v></c><c r="JF83" s="38" t="n"><f aca="false">IF(ISNUMBER(HJ83),HJ83,IF(ISNUMBER(FN83),FN83,&quot;&quot;))</f><v>0</v></c><c r="JG83" s="38" t="n"><f aca="false">IF(ISNUMBER(HK83),HK83,IF(ISNUMBER(FO83),FO83,&quot;&quot;))</f><v>1.4</v></c><c r="JH83" s="38" t="n"><f aca="false">IF(ISNUMBER(HL83),HL83,IF(ISNUMBER(FP83),FP83,&quot;&quot;))</f><v>5.85</v></c><c r="JI83" s="38" t="n"><f aca="false">IF(ISNUMBER(HM83),HM83,IF(ISNUMBER(FQ83),FQ83,&quot;&quot;))</f><v>5.79</v></c><c r="JJ83" s="38" t="n"><f aca="false">IF(ISNUMBER(HN83),HN83,IF(ISNUMBER(FR83),FR83,&quot;&quot;))</f><v>6.06</v></c><c r="JK83" s="38" t="n"><f aca="false">IF(ISNUMBER(HO83),HO83,IF(ISNUMBER(FS83),FS83,&quot;&quot;))</f><v>6.48</v></c><c r="JL83" s="38" t="n"><f aca="false">IF(ISNUMBER(HP83),HP83,IF(ISNUMBER(FT83),FT83,&quot;&quot;))</f><v>6.7</v></c><c r="JM83" s="38" t="n"><f aca="false">IF(ISNUMBER(HQ83),HQ83,IF(ISNUMBER(FU83),FU83,&quot;&quot;))</f><v>0</v></c><c r="JN83" s="51" t="n"><f aca="false">IF(ISNUMBER(HR83),HR83,IF(ISNUMBER(FV83),FV83,&quot;&quot;))</f><v>0</v></c><c r="JO83" s="59" t="n"><f aca="false">IF(ISNUMBER(HS83),HS83,IF(ISNUMBER(FW83),FW83,&quot;&quot;))</f><v>1.4</v></c><c r="JP83" s="59" t="str"><f aca="false">IF(ISNUMBER(HT83),HT83,IF(ISNUMBER(FX83),FX83,&quot;&quot;))</f><v></v></c><c r="JQ83" s="59" t="str"><f aca="false">IF(ISNUMBER(HU83),HU83,IF(ISNUMBER(FY83),FY83,&quot;&quot;))</f><v></v></c><c r="JR83" s="59" t="str"><f aca="false">IF(ISNUMBER(HV83),HV83,IF(ISNUMBER(FZ83),FZ83,&quot;&quot;))</f><v></v></c><c r="JS83" s="59" t="str"><f aca="false">IF(ISNUMBER(HW83),HW83,IF(ISNUMBER(GA83),GA83,&quot;&quot;))</f><v></v></c><c r="JT83" s="59" t="str"><f aca="false">IF(ISNUMBER(HX83),HX83,IF(ISNUMBER(GB83),GB83,&quot;&quot;))</f><v></v></c><c r="JU83" s="59" t="str"><f aca="false">IF(ISNUMBER(HY83),HY83,IF(ISNUMBER(GC83),GC83,&quot;&quot;))</f><v></v></c><c r="JV83" s="59" t="str"><f aca="false">IF(ISNUMBER(HZ83),HZ83,IF(ISNUMBER(GD83),GD83,&quot;&quot;))</f><v></v></c><c r="JW83" s="59" t="str"><f aca="false">IF(ISNUMBER(IA83),IA83,IF(ISNUMBER(GE83),GE83,&quot;&quot;))</f><v></v></c><c r="JX83" s="59" t="str"><f aca="false">IF(ISNUMBER(IB83),IB83,IF(ISNUMBER(GF83),GF83,&quot;&quot;))</f><v></v></c><c r="JY83" s="59" t="str"><f aca="false">IF(ISNUMBER(IC83),IC83,IF(ISNUMBER(GG83),GG83,&quot;&quot;))</f><v></v></c><c r="JZ83" s="59" t="str"><f aca="false">IF(ISNUMBER(ID83),ID83,IF(ISNUMBER(GH83),GH83,&quot;&quot;))</f><v></v></c><c r="KA83" s="59" t="str"><f aca="false">IF(ISNUMBER(IE83),IE83,IF(ISNUMBER(GI83),GI83,&quot;&quot;))</f><v></v></c><c r="KB83" s="59" t="str"><f aca="false">IF(ISNUMBER(IF83),IF83,IF(ISNUMBER(GJ83),GJ83,&quot;&quot;))</f><v></v></c><c r="KC83" s="59" t="str"><f aca="false">IF(ISNUMBER(IG83),IG83,IF(ISNUMBER(GK83),GK83,&quot;&quot;))</f><v></v></c><c r="KD83" s="61" t="str"><f aca="false">IF(ISNUMBER(IH83),IH83,IF(ISNUMBER(GL83),GL83,&quot;&quot;))</f><v></v></c><c r="KE83" s="52" t="str"><f aca="false">IF(AND(ISNUMBER(II83),ISNUMBER(CU83)),II83-CU83,&quot;&quot;)</f><v></v></c><c r="KF83" s="38" t="str"><f aca="false">IF(AND(ISNUMBER(IJ83),ISNUMBER(CV83)),IJ83-CV83,&quot;&quot;)</f><v></v></c><c r="KG83" s="38" t="str"><f aca="false">IF(AND(ISNUMBER(IK83),ISNUMBER(CW83)),IK83-CW83,&quot;&quot;)</f><v></v></c><c r="KH83" s="38" t="str"><f aca="false">IF(AND(ISNUMBER(IL83),ISNUMBER(CX83)),IL83-CX83,&quot;&quot;)</f><v></v></c><c r="KI83" s="38" t="str"><f aca="false">IF(AND(ISNUMBER(IM83),ISNUMBER(CY83)),IM83-CY83,&quot;&quot;)</f><v></v></c><c r="KJ83" s="38" t="str"><f aca="false">IF(AND(ISNUMBER(IN83),ISNUMBER(CZ83)),IN83-CZ83,&quot;&quot;)</f><v></v></c><c r="KK83" s="38" t="str"><f aca="false">IF(AND(ISNUMBER(IO83),ISNUMBER(DA83)),IO83-DA83,&quot;&quot;)</f><v></v></c><c r="KL83" s="38" t="str"><f aca="false">IF(AND(ISNUMBER(IP83),ISNUMBER(DB83)),IP83-DB83,&quot;&quot;)</f><v></v></c><c r="KM83" s="38" t="str"><f aca="false">IF(AND(ISNUMBER(IQ83),ISNUMBER(DC83)),IQ83-DC83,&quot;&quot;)</f><v></v></c><c r="KN83" s="38" t="str"><f aca="false">IF(AND(ISNUMBER(IR83),ISNUMBER(DD83)),IR83-DD83,&quot;&quot;)</f><v></v></c><c r="KO83" s="38" t="str"><f aca="false">IF(AND(ISNUMBER(IS83),ISNUMBER(DE83)),IS83-DE83,&quot;&quot;)</f><v></v></c><c r="KP83" s="38" t="str"><f aca="false">IF(AND(ISNUMBER(IT83),ISNUMBER(DF83)),IT83-DF83,&quot;&quot;)</f><v></v></c><c r="KQ83" s="38" t="str"><f aca="false">IF(AND(ISNUMBER(IU83),ISNUMBER(DG83)),IU83-DG83,&quot;&quot;)</f><v></v></c><c r="KR83" s="38" t="str"><f aca="false">IF(AND(ISNUMBER(IV83),ISNUMBER(DH83)),IV83-DH83,&quot;&quot;)</f><v></v></c><c r="KS83" s="38" t="str"><f aca="false">IF(AND(ISNUMBER(IW83),ISNUMBER(DI83)),IW83-DI83,&quot;&quot;)</f><v></v></c><c r="KT83" s="38" t="str"><f aca="false">IF(AND(ISNUMBER(IX83),ISNUMBER(DJ83)),IX83-DJ83,&quot;&quot;)</f><v></v></c><c r="KU83" s="38" t="str"><f aca="false">IF(AND(ISNUMBER(IY83),ISNUMBER(DK83)),IY83-DK83,&quot;&quot;)</f><v></v></c><c r="KV83" s="38" t="str"><f aca="false">IF(AND(ISNUMBER(IZ83),ISNUMBER(DL83)),IZ83-DL83,&quot;&quot;)</f><v></v></c><c r="KW83" s="38" t="str"><f aca="false">IF(AND(ISNUMBER(JA83),ISNUMBER(DM83)),JA83-DM83,&quot;&quot;)</f><v></v></c><c r="KX83" s="38" t="str"><f aca="false">IF(AND(ISNUMBER(JB83),ISNUMBER(DN83)),JB83-DN83,&quot;&quot;)</f><v></v></c><c r="KY83" s="38" t="str"><f aca="false">IF(AND(ISNUMBER(JC83),ISNUMBER(DO83)),JC83-DO83,&quot;&quot;)</f><v></v></c><c r="KZ83" s="38" t="str"><f aca="false">IF(AND(ISNUMBER(JD83),ISNUMBER(DP83)),JD83-DP83,&quot;&quot;)</f><v></v></c><c r="LA83" s="38" t="str"><f aca="false">IF(AND(ISNUMBER(JE83),ISNUMBER(DQ83)),JE83-DQ83,&quot;&quot;)</f><v></v></c><c r="LB83" s="38" t="str"><f aca="false">IF(AND(ISNUMBER(JF83),ISNUMBER(DR83)),JF83-DR83,&quot;&quot;)</f><v></v></c><c r="LC83" s="38" t="str"><f aca="false">IF(AND(ISNUMBER(JG83),ISNUMBER(DS83)),JG83-DS83,&quot;&quot;)</f><v></v></c><c r="LD83" s="38" t="str"><f aca="false">IF(AND(ISNUMBER(JH83),ISNUMBER(DT83)),JH83-DT83,&quot;&quot;)</f><v></v></c><c r="LE83" s="38" t="str"><f aca="false">IF(AND(ISNUMBER(JI83),ISNUMBER(DU83)),JI83-DU83,&quot;&quot;)</f><v></v></c><c r="LF83" s="38" t="str"><f aca="false">IF(AND(ISNUMBER(JJ83),ISNUMBER(DV83)),JJ83-DV83,&quot;&quot;)</f><v></v></c><c r="LG83" s="38" t="str"><f aca="false">IF(AND(ISNUMBER(JK83),ISNUMBER(DW83)),JK83-DW83,&quot;&quot;)</f><v></v></c><c r="LH83" s="38" t="str"><f aca="false">IF(AND(ISNUMBER(JL83),ISNUMBER(DX83)),JL83-DX83,&quot;&quot;)</f><v></v></c><c r="LI83" s="38" t="str"><f aca="false">IF(AND(ISNUMBER(JM83),ISNUMBER(DY83)),JM83-DY83,&quot;&quot;)</f><v></v></c><c r="LJ83" s="38" t="str"><f aca="false">IF(AND(ISNUMBER(JN83),ISNUMBER(DZ83)),JN83-DZ83,&quot;&quot;)</f><v></v></c><c r="LK83" s="38" t="str"><f aca="false">IF(AND(ISNUMBER(JO83),ISNUMBER(EA83)),JO83-EA83,&quot;&quot;)</f><v></v></c><c r="LL83" s="38" t="str"><f aca="false">IF(AND(ISNUMBER(JP83),ISNUMBER(EB83)),JP83-EB83,&quot;&quot;)</f><v></v></c><c r="LM83" s="38" t="str"><f aca="false">IF(AND(ISNUMBER(JQ83),ISNUMBER(EC83)),JQ83-EC83,&quot;&quot;)</f><v></v></c><c r="LN83" s="38" t="str"><f aca="false">IF(AND(ISNUMBER(JR83),ISNUMBER(ED83)),JR83-ED83,&quot;&quot;)</f><v></v></c><c r="LO83" s="38" t="str"><f aca="false">IF(AND(ISNUMBER(JS83),ISNUMBER(EE83)),JS83-EE83,&quot;&quot;)</f><v></v></c><c r="LP83" s="38" t="str"><f aca="false">IF(AND(ISNUMBER(JT83),ISNUMBER(EF83)),JT83-EF83,&quot;&quot;)</f><v></v></c><c r="LQ83" s="38" t="str"><f aca="false">IF(AND(ISNUMBER(JU83),ISNUMBER(EG83)),JU83-EG83,&quot;&quot;)</f><v></v></c><c r="LR83" s="38" t="str"><f aca="false">IF(AND(ISNUMBER(JV83),ISNUMBER(EH83)),JV83-EH83,&quot;&quot;)</f><v></v></c><c r="LS83" s="38" t="str"><f aca="false">IF(AND(ISNUMBER(JW83),ISNUMBER(EI83)),JW83-EI83,&quot;&quot;)</f><v></v></c><c r="LT83" s="38" t="str"><f aca="false">IF(AND(ISNUMBER(JX83),ISNUMBER(EJ83)),JX83-EJ83,&quot;&quot;)</f><v></v></c><c r="LU83" s="38" t="str"><f aca="false">IF(AND(ISNUMBER(JY83),ISNUMBER(EK83)),JY83-EK83,&quot;&quot;)</f><v></v></c><c r="LV83" s="38" t="str"><f aca="false">IF(AND(ISNUMBER(JZ83),ISNUMBER(EL83)),JZ83-EL83,&quot;&quot;)</f><v></v></c><c r="LW83" s="38" t="str"><f aca="false">IF(AND(ISNUMBER(KA83),ISNUMBER(EM83)),KA83-EM83,&quot;&quot;)</f><v></v></c><c r="LX83" s="38" t="str"><f aca="false">IF(AND(ISNUMBER(KB83),ISNUMBER(EN83)),KB83-EN83,&quot;&quot;)</f><v></v></c><c r="LY83" s="38" t="str"><f aca="false">IF(AND(ISNUMBER(KC83),ISNUMBER(EO83)),KC83-EO83,&quot;&quot;)</f><v></v></c><c r="LZ83" s="38" t="str"><f aca="false">IF(AND(ISNUMBER(KD83),ISNUMBER(EP83)),KD83-EP83,&quot;&quot;)</f><v></v></c><c r="MA83" s="38" t="str"><f aca="false">IF(AND(ISNUMBER(HT83),ISNUMBER(FX83)),HT83-FX83,&quot;&quot;)</f><v></v></c><c r="MB83" s="38" t="str"><f aca="false">IF(AND(ISNUMBER(HU83),ISNUMBER(FY83)),HU83-FY83,&quot;&quot;)</f><v></v></c><c r="MC83" s="38" t="str"><f aca="false">IF(AND(ISNUMBER(HY83),ISNUMBER(GC83)),HY83-GC83,&quot;&quot;)</f><v></v></c><c r="MD83" s="38" t="n"><f aca="false">HZ83-GD83</f><v>0</v></c></row><row collapsed="false" customFormat="false" customHeight="true" hidden="false" ht="26.25" outlineLevel="0" r="84"><c r="A84" s="35" t="n"><v>41213</v></c><c r="B84" s="36" t="s"><v>484</v></c><c r="C84" s="36" t="s"><v>478</v></c><c r="D84" s="37" t="s"><v>339</v></c><c r="E84" s="38" t="n"><v>67</v></c><c r="F84" s="39" t="n"><v>16427</v></c><c r="G84" s="38" t="s"><v>340</v></c><c r="H84" s="38" t="s"><v>358</v></c><c r="I84" s="38" t="n"><v>1835204</v></c><c r="K84" s="91"/><c r="L84" s="91"/><c r="M84" s="91"/><c r="N84" s="91"/><c r="O84" s="91"/><c r="P84" s="38" t="n"><v>-0.5</v></c><c r="Q84" s="38" t="n"><v>-0.57</v></c><c r="R84" s="38" t="s"><v>334</v></c><c r="S84" s="44" t="n"><v>41172</v></c><c r="T84" s="45" t="n"><v>-8.25</v></c><c r="U84" s="45" t="n"><v>0.75</v></c><c r="V84" s="38" t="n"><v>56</v></c><c r="W84" s="38" t="n"><v>70</v></c><c r="X84" s="38" t="n"><v>11</v></c><c r="Y84" s="38" t="n"><v>650</v></c><c r="Z84" s="38" t="n"><v>26.97</v></c><c r="AC84" s="38" t="n"><v>2.18</v></c><c r="AD84" s="38" t="n"><v>44.18</v></c><c r="AE84" s="38" t="n"><v>66</v></c><c r="AF84" s="38" t="n"><v>44.35</v></c><c r="AG84" s="38" t="n"><v>156</v></c><c r="AH84" s="38" t="n"><v>1</v></c><c r="AI84" s="38" t="n"><f aca="false">IF(AND(ISNUMBER(SK),SK&gt;0),1,0)</f><v>1</v></c><c r="AK84" s="46" t="n"><v>41374</v></c><c r="AL84" s="47" t="n"><v>60</v></c><c r="AM84" s="45" t="n"><v>0.5</v></c><c r="AN84" s="45" t="n"><v>1</v></c><c r="AO84" s="38" t="n"><v>16</v></c><c r="AP84" s="38" t="n"><v>30</v></c><c r="AQ84" s="38" t="n"><v>15</v></c><c r="AR84" s="38" t="n"><v>551</v></c><c r="AS84" s="38" t="n"><v>1767</v></c><c r="AZ84" s="38" t="n"><f aca="false">IF(ISNUMBER(AM84),AM84+0.5*AN84,&quot;&quot;)</f><v>1</v></c><c r="BA84" s="38" t="n"><f aca="false">IF(ISNUMBER(AZ84),IF(ISNUMBER(Q84),AZ84-Q84,&quot;MISSING&quot;),&quot;&quot;)</f><v>1.57</v></c><c r="BB84" s="38" t="n"><f aca="false">IF(AND(ISNUMBER(AR84),ISNUMBER(Y84)),AR84-Y84,IF(ISNUMBER(AR84),&quot;MISSING&quot;,&quot;&quot;))</f><v>-99</v></c><c r="BC84" s="39" t="n"><v>41590</v></c><c r="BE84" s="45" t="n"><v>0.5</v></c><c r="BF84" s="45" t="n"><v>1.5</v></c><c r="BG84" s="38" t="n"><v>30</v></c><c r="BH84" s="38" t="n"><v>30</v></c><c r="BI84" s="38" t="n"><v>18</v></c><c r="BJ84" s="38" t="n"><v>534</v></c><c r="BK84" s="38" t="n"><v>2141</v></c><c r="BL84" s="38" t="s"><v>350</v></c><c r="BM84" s="38" t="s"><v>350</v></c><c r="BN84" s="38" t="n"><v>43.1</v></c><c r="BO84" s="38" t="n"><v>123</v></c><c r="BP84" s="38" t="n"><v>43.32</v></c><c r="BQ84" s="38" t="n"><v>33</v></c><c r="BR84" s="38" t="n"><f aca="false">IF(ISNUMBER(BE84),BE84+0.5*BF84,&quot;&quot;)</f><v>1.25</v></c><c r="BS84" s="38" t="n"><f aca="false">IF(ISNUMBER(BR84),IF(ISNUMBER($Q84),BR84-$Q84,&quot;MISSING&quot;),&quot;&quot;)</f><v>1.82</v></c><c r="BT84" s="38" t="n"><f aca="false">IF(AND(ISNUMBER(BJ84),ISNUMBER($Y84)),BJ84-$Y84,IF(ISNUMBER(BJ84),&quot;MISSING&quot;,&quot;&quot;))</f><v>-116</v></c><c r="BU84" s="38" t="n"><f aca="false">IF(AND(ISBLANK($AM84),ISBLANK($BE84)),0,1)</f><v>1</v></c><c r="BV84" s="38" t="n"><f aca="false">IF(AND(ISNUMBER($AM84),ISNUMBER($BE84)),1,0)</f><v>1</v></c><c r="BW84" s="38" t="n"><f aca="false">IF(BV84,SE_PREOP,&quot;&quot;)</f><v>-7.875</v></c><c r="BX84" s="38" t="n"><f aca="false">IF(FU_6_AND_12,SE_6,&quot;&quot;)</f><v>1</v></c><c r="BY84" s="38" t="n"><f aca="false">IF(FU_6_AND_12,SE_12,&quot;&quot;)</f><v>1.25</v></c><c r="BZ84" s="49" t="n"><f aca="false">IF(AND(ISNUMBER(BC84),ISNUMBER(BE84)),BC84-A84,IF(ISNUMBER(AK84),AK84-A84,0))</f><v>377</v></c><c r="CA84" s="50" t="n"><f aca="false">IF(BZ84&gt;0,BZ84/30,&quot;&quot;)</f><v>12.5666666666667</v></c><c r="CB84" s="38" t="n"><f aca="false">IF(AND(ISNUMBER(AZ84),ISNUMBER(BR84)),(BR84-AZ84),&quot;&quot;)</f><v>0.25</v></c><c r="CC84" s="38" t="str"><f aca="false">IF(AND(ISNUMBER(AX84), ISNUMBER(AD84)), AVERAGE(AX84,AV84)-AVERAGE(AD84,AF84),&quot;&quot;)</f><v></v></c><c r="CD84" s="38" t="n"><f aca="false">IF(AND(ISNUMBER(BN84), ISNUMBER(AD84)), AVERAGE(BN84,BP84)-AVERAGE(AD84,AF84),&quot;&quot;)</f><v>-1.055</v></c><c r="CE84" s="38" t="n"><f aca="false">IF(ISNUMBER(CD84),CD84,IF(ISNUMBER(CC84),CC84,&quot;&quot;))</f><v>-1.055</v></c><c r="CF84" s="38" t="n"><f aca="false">IF(AND(ISNUMBER(SPH_PREOP),ISNUMBER(SE_LAST_)),SPH_PREOP+CYL_PREOP/2,&quot;&quot;)</f><v>-7.875</v></c><c r="CG84" s="38" t="n"><f aca="false">IF(ISNUMBER(SE_12),SE_12,IF(ISNUMBER(SE_6),SE_6,&quot;&quot;))</f><v>1.25</v></c><c r="CH84" s="51" t="n"><f aca="false">IF(AND(ISNUMBER(SE_LAST_),ISNUMBER(REF_TARGET)),SE_LAST_-REF_TARGET,&quot;&quot;)</f><v>1.82</v></c><c r="CI84" s="52" t="n"><f aca="false">IF(ISNUMBER(Y84),IF(ISNUMBER(BJ84),BJ84-Y84,IF(ISNUMBER(AR84),AR84-Y84,&quot;&quot;)),&quot;&quot;)</f><v>-116</v></c><c r="CJ84" s="38" t="str"><f aca="false">IF(ISNUMBER(Z84),IF(ISNUMBER(AT84),AT84-Z84,IF(ISNUMBER(BL84),BL84-Z84,&quot;&quot;)),&quot;&quot;)</f><v></v></c><c r="CK84" s="53" t="n"><f aca="false">IF(ISNUMBER(LAST_SE_ERROR),REF_TARGET,&quot;&quot;)</f><v>-0.57</v></c><c r="CL84" s="53" t="n"><f aca="false">IF(AND(OR(ISNUMBER(BH84),ISNUMBER(AP84)),ISNUMBER(W84)),-LOG(20/W84)--LOG(20/IF(ISNUMBER(BH84),BH84,AP84)),&quot;&quot;)</f><v>0.367976785294594</v></c><c r="CM84" s="54" t="n"><f aca="false">IF(ISNUMBER(BF84),BF84,IF(ISNUMBER(AN84),AN84,&quot;&quot;))</f><v>1.5</v></c><c r="CN84" s="54" t="n"><f aca="false">IF(AND(ISNUMBER(CM84),ISNUMBER(U84)),CM84-U84,&quot;&quot;)</f><v>0.75</v></c><c r="CO84" s="55" t="n"><f aca="false">IF(ISNUMBER(BCVA_12),BCVA_12,IF(ISNUMBER(BCVA_6),BCVA_6,&quot;&quot;))</f><v>30</v></c><c r="CP84" s="55" t="n"><f aca="false">IF(ISNUMBER(CO84),PREOP_BCVA,&quot;&quot;)</f><v>70</v></c><c r="CQ84" s="56" t="n"><f aca="false">IF(AND(REF_TARGET&lt;=0,REF_TARGET&gt;-1),IF(ISNUMBER(UDVA_12),UDVA_12,IF(ISNUMBER(UDVA_6),UDVA_6,&quot;&quot;)),&quot;&quot;)</f><v>60</v></c><c r="CR84" s="53" t="str"><f aca="false">IF(ISNUMBER(PREOP_PENTACAM_RV),IF(ISNUMBER(SPH_6),IF(ISNUMBER($EQ84),0,1),&quot;&quot;),&quot;&quot;)</f><v></v></c><c r="CS84" s="53" t="str"><f aca="false">IF(ISNUMBER(PREOP_PENTACAM_RV),IF(ISNUMBER(SPH_12),IF(ISNUMBER($GM84),0,1),&quot;&quot;),&quot;&quot;)</f><v></v></c><c r="CT84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EQ84" s="52" t="n"><v>7.87</v></c><c r="ER84" s="38" t="n"><v>8.05</v></c><c r="ES84" s="38" t="n"><v>105.5</v></c><c r="ET84" s="38" t="n"><v>1</v></c><c r="EU84" s="38" t="n"><v>-0.01</v></c><c r="EV84" s="38" t="n"><v>0.29</v></c><c r="EW84" s="38" t="n"><v>-0.67</v></c><c r="EX84" s="38" t="n"><v>-0.14</v></c><c r="EY84" s="38" t="n"><v>530</v></c><c r="EZ84" s="38" t="n"><v>525</v></c><c r="FA84" s="38" t="n"><v>661</v></c><c r="FB84" s="38" t="n"><v>646</v></c><c r="FC84" s="38" t="n"><v>634</v></c><c r="FD84" s="38" t="n"><v>619</v></c><c r="FE84" s="38" t="n"><v>513</v></c><c r="FF84" s="38" t="n"><v>-1.01</v></c><c r="FG84" s="38" t="n"><v>-0.54</v></c><c r="FH84" s="38" t="n"><v>7.96</v></c><c r="FI84" s="38" t="n"><v>7.93</v></c><c r="FJ84" s="38" t="n"><v>7.91</v></c><c r="FK84" s="38" t="n"><v>7.97</v></c><c r="FL84" s="38" t="n"><v>8.15</v></c><c r="FM84" s="38" t="n"><v>8.36</v></c><c r="FN84" s="38" t="n"><v>0</v></c><c r="FO84" s="38" t="n"><v>1.5</v></c><c r="FP84" s="38" t="n"><v>6.29</v></c><c r="FQ84" s="38" t="n"><v>6.22</v></c><c r="FR84" s="38" t="n"><v>6.31</v></c><c r="FS84" s="38" t="n"><v>6.59</v></c><c r="FT84" s="38" t="n"><v>6.94</v></c><c r="FU84" s="38" t="n"><v>0</v></c><c r="FV84" s="38" t="n"><v>0</v></c><c r="FW84" s="58" t="n"><v>1.5</v></c><c r="GM84" s="52" t="n"><v>7.78</v></c><c r="GN84" s="38" t="n"><v>7.92</v></c><c r="GO84" s="38" t="n"><v>117.6</v></c><c r="GP84" s="38" t="n"><v>0.7</v></c><c r="GQ84" s="38" t="n"><v>0.19</v></c><c r="GR84" s="38" t="n"><v>0.35</v></c><c r="GS84" s="38" t="n"><v>4.68</v></c><c r="GT84" s="38" t="n"><v>5.21</v></c><c r="GU84" s="38" t="n"><v>538</v></c><c r="GV84" s="38" t="n"><v>532</v></c><c r="GW84" s="38" t="n"><v>639</v></c><c r="GX84" s="38" t="n"><v>625</v></c><c r="GY84" s="38" t="n"><v>630</v></c><c r="GZ84" s="38" t="n"><v>609</v></c><c r="HA84" s="38" t="n"><v>523</v></c><c r="HB84" s="38" t="n"><v>-0.98</v></c><c r="HC84" s="38" t="n"><v>-0.63</v></c><c r="HD84" s="38" t="n"><v>7.84</v></c><c r="HE84" s="38" t="n"><v>7.86</v></c><c r="HF84" s="38" t="n"><v>7.87</v></c><c r="HG84" s="38" t="n"><v>7.93</v></c><c r="HH84" s="38" t="n"><v>8.12</v></c><c r="HI84" s="38" t="n"><v>8.4</v></c><c r="HJ84" s="38" t="n"><v>0</v></c><c r="HK84" s="38" t="n"><v>1.3</v></c><c r="HL84" s="38" t="n"><v>6.36</v></c><c r="HM84" s="38" t="n"><v>6.33</v></c><c r="HN84" s="38" t="n"><v>6.47</v></c><c r="HO84" s="38" t="n"><v>6.76</v></c><c r="HP84" s="38" t="n"><v>6.96</v></c><c r="HQ84" s="38" t="n"><v>7.21</v></c><c r="HR84" s="38" t="n"><v>0</v></c><c r="HS84" s="51" t="n"><v>1.3</v></c><c r="II84" s="52" t="n"><f aca="false">IF(ISNUMBER(GM84),GM84,IF(ISNUMBER(EQ84),EQ84,&quot;&quot;))</f><v>7.78</v></c><c r="IJ84" s="38" t="n"><f aca="false">IF(ISNUMBER(GN84),GN84,IF(ISNUMBER(ER84),ER84,&quot;&quot;))</f><v>7.92</v></c><c r="IK84" s="38" t="n"><f aca="false">IF(ISNUMBER(GO84),GO84,IF(ISNUMBER(ES84),ES84,&quot;&quot;))</f><v>117.6</v></c><c r="IL84" s="38" t="n"><f aca="false">IF(ISNUMBER(GP84),GP84,IF(ISNUMBER(ET84),ET84,&quot;&quot;))</f><v>0.7</v></c><c r="IM84" s="38" t="n"><f aca="false">IF(ISNUMBER(GQ84),GQ84,IF(ISNUMBER(EU84),EU84,&quot;&quot;))</f><v>0.19</v></c><c r="IN84" s="38" t="n"><f aca="false">IF(ISNUMBER(GR84),GR84,IF(ISNUMBER(EV84),EV84,&quot;&quot;))</f><v>0.35</v></c><c r="IO84" s="38" t="n"><f aca="false">IF(ISNUMBER(GS84),GS84,IF(ISNUMBER(EW84),EW84,&quot;&quot;))</f><v>4.68</v></c><c r="IP84" s="38" t="n"><f aca="false">IF(ISNUMBER(GT84),GT84,IF(ISNUMBER(EX84),EX84,&quot;&quot;))</f><v>5.21</v></c><c r="IQ84" s="38" t="n"><f aca="false">IF(ISNUMBER(GU84),GU84,IF(ISNUMBER(EY84),EY84,&quot;&quot;))</f><v>538</v></c><c r="IR84" s="38" t="n"><f aca="false">IF(ISNUMBER(GV84),GV84,IF(ISNUMBER(EZ84),EZ84,&quot;&quot;))</f><v>532</v></c><c r="IS84" s="38" t="n"><f aca="false">IF(ISNUMBER(GW84),GW84,IF(ISNUMBER(FA84),FA84,&quot;&quot;))</f><v>639</v></c><c r="IT84" s="38" t="n"><f aca="false">IF(ISNUMBER(GX84),GX84,IF(ISNUMBER(FB84),FB84,&quot;&quot;))</f><v>625</v></c><c r="IU84" s="38" t="n"><f aca="false">IF(ISNUMBER(GY84),GY84,IF(ISNUMBER(FC84),FC84,&quot;&quot;))</f><v>630</v></c><c r="IV84" s="38" t="n"><f aca="false">IF(ISNUMBER(GZ84),GZ84,IF(ISNUMBER(FD84),FD84,&quot;&quot;))</f><v>609</v></c><c r="IW84" s="38" t="n"><f aca="false">IF(ISNUMBER(HA84),HA84,IF(ISNUMBER(FE84),FE84,&quot;&quot;))</f><v>523</v></c><c r="IX84" s="38" t="n"><f aca="false">IF(ISNUMBER(HB84),HB84,IF(ISNUMBER(FF84),FF84,&quot;&quot;))</f><v>-0.98</v></c><c r="IY84" s="38" t="n"><f aca="false">IF(ISNUMBER(HC84),HC84,IF(ISNUMBER(FG84),FG84,&quot;&quot;))</f><v>-0.63</v></c><c r="IZ84" s="38" t="n"><f aca="false">IF(ISNUMBER(HD84),HD84,IF(ISNUMBER(FH84),FH84,&quot;&quot;))</f><v>7.84</v></c><c r="JA84" s="38" t="n"><f aca="false">IF(ISNUMBER(HE84),HE84,IF(ISNUMBER(FI84),FI84,&quot;&quot;))</f><v>7.86</v></c><c r="JB84" s="38" t="n"><f aca="false">IF(ISNUMBER(HF84),HF84,IF(ISNUMBER(FJ84),FJ84,&quot;&quot;))</f><v>7.87</v></c><c r="JC84" s="38" t="n"><f aca="false">IF(ISNUMBER(HG84),HG84,IF(ISNUMBER(FK84),FK84,&quot;&quot;))</f><v>7.93</v></c><c r="JD84" s="38" t="n"><f aca="false">IF(ISNUMBER(HH84),HH84,IF(ISNUMBER(FL84),FL84,&quot;&quot;))</f><v>8.12</v></c><c r="JE84" s="38" t="n"><f aca="false">IF(ISNUMBER(HI84),HI84,IF(ISNUMBER(FM84),FM84,&quot;&quot;))</f><v>8.4</v></c><c r="JF84" s="38" t="n"><f aca="false">IF(ISNUMBER(HJ84),HJ84,IF(ISNUMBER(FN84),FN84,&quot;&quot;))</f><v>0</v></c><c r="JG84" s="38" t="n"><f aca="false">IF(ISNUMBER(HK84),HK84,IF(ISNUMBER(FO84),FO84,&quot;&quot;))</f><v>1.3</v></c><c r="JH84" s="38" t="n"><f aca="false">IF(ISNUMBER(HL84),HL84,IF(ISNUMBER(FP84),FP84,&quot;&quot;))</f><v>6.36</v></c><c r="JI84" s="38" t="n"><f aca="false">IF(ISNUMBER(HM84),HM84,IF(ISNUMBER(FQ84),FQ84,&quot;&quot;))</f><v>6.33</v></c><c r="JJ84" s="38" t="n"><f aca="false">IF(ISNUMBER(HN84),HN84,IF(ISNUMBER(FR84),FR84,&quot;&quot;))</f><v>6.47</v></c><c r="JK84" s="38" t="n"><f aca="false">IF(ISNUMBER(HO84),HO84,IF(ISNUMBER(FS84),FS84,&quot;&quot;))</f><v>6.76</v></c><c r="JL84" s="38" t="n"><f aca="false">IF(ISNUMBER(HP84),HP84,IF(ISNUMBER(FT84),FT84,&quot;&quot;))</f><v>6.96</v></c><c r="JM84" s="38" t="n"><f aca="false">IF(ISNUMBER(HQ84),HQ84,IF(ISNUMBER(FU84),FU84,&quot;&quot;))</f><v>7.21</v></c><c r="JN84" s="51" t="n"><f aca="false">IF(ISNUMBER(HR84),HR84,IF(ISNUMBER(FV84),FV84,&quot;&quot;))</f><v>0</v></c><c r="JO84" s="59" t="n"><f aca="false">IF(ISNUMBER(HS84),HS84,IF(ISNUMBER(FW84),FW84,&quot;&quot;))</f><v>1.3</v></c><c r="JP84" s="59" t="str"><f aca="false">IF(ISNUMBER(HT84),HT84,IF(ISNUMBER(FX84),FX84,&quot;&quot;))</f><v></v></c><c r="JQ84" s="59" t="str"><f aca="false">IF(ISNUMBER(HU84),HU84,IF(ISNUMBER(FY84),FY84,&quot;&quot;))</f><v></v></c><c r="JR84" s="59" t="str"><f aca="false">IF(ISNUMBER(HV84),HV84,IF(ISNUMBER(FZ84),FZ84,&quot;&quot;))</f><v></v></c><c r="JS84" s="59" t="str"><f aca="false">IF(ISNUMBER(HW84),HW84,IF(ISNUMBER(GA84),GA84,&quot;&quot;))</f><v></v></c><c r="JT84" s="59" t="str"><f aca="false">IF(ISNUMBER(HX84),HX84,IF(ISNUMBER(GB84),GB84,&quot;&quot;))</f><v></v></c><c r="JU84" s="59" t="str"><f aca="false">IF(ISNUMBER(HY84),HY84,IF(ISNUMBER(GC84),GC84,&quot;&quot;))</f><v></v></c><c r="JV84" s="59" t="str"><f aca="false">IF(ISNUMBER(HZ84),HZ84,IF(ISNUMBER(GD84),GD84,&quot;&quot;))</f><v></v></c><c r="JW84" s="59" t="str"><f aca="false">IF(ISNUMBER(IA84),IA84,IF(ISNUMBER(GE84),GE84,&quot;&quot;))</f><v></v></c><c r="JX84" s="59" t="str"><f aca="false">IF(ISNUMBER(IB84),IB84,IF(ISNUMBER(GF84),GF84,&quot;&quot;))</f><v></v></c><c r="JY84" s="59" t="str"><f aca="false">IF(ISNUMBER(IC84),IC84,IF(ISNUMBER(GG84),GG84,&quot;&quot;))</f><v></v></c><c r="JZ84" s="59" t="str"><f aca="false">IF(ISNUMBER(ID84),ID84,IF(ISNUMBER(GH84),GH84,&quot;&quot;))</f><v></v></c><c r="KA84" s="59" t="str"><f aca="false">IF(ISNUMBER(IE84),IE84,IF(ISNUMBER(GI84),GI84,&quot;&quot;))</f><v></v></c><c r="KB84" s="59" t="str"><f aca="false">IF(ISNUMBER(IF84),IF84,IF(ISNUMBER(GJ84),GJ84,&quot;&quot;))</f><v></v></c><c r="KC84" s="59" t="str"><f aca="false">IF(ISNUMBER(IG84),IG84,IF(ISNUMBER(GK84),GK84,&quot;&quot;))</f><v></v></c><c r="KD84" s="61" t="str"><f aca="false">IF(ISNUMBER(IH84),IH84,IF(ISNUMBER(GL84),GL84,&quot;&quot;))</f><v></v></c><c r="KE84" s="52" t="str"><f aca="false">IF(AND(ISNUMBER(II84),ISNUMBER(CU84)),II84-CU84,&quot;&quot;)</f><v></v></c><c r="KF84" s="38" t="str"><f aca="false">IF(AND(ISNUMBER(IJ84),ISNUMBER(CV84)),IJ84-CV84,&quot;&quot;)</f><v></v></c><c r="KG84" s="38" t="str"><f aca="false">IF(AND(ISNUMBER(IK84),ISNUMBER(CW84)),IK84-CW84,&quot;&quot;)</f><v></v></c><c r="KH84" s="38" t="str"><f aca="false">IF(AND(ISNUMBER(IL84),ISNUMBER(CX84)),IL84-CX84,&quot;&quot;)</f><v></v></c><c r="KI84" s="38" t="str"><f aca="false">IF(AND(ISNUMBER(IM84),ISNUMBER(CY84)),IM84-CY84,&quot;&quot;)</f><v></v></c><c r="KJ84" s="38" t="str"><f aca="false">IF(AND(ISNUMBER(IN84),ISNUMBER(CZ84)),IN84-CZ84,&quot;&quot;)</f><v></v></c><c r="KK84" s="38" t="str"><f aca="false">IF(AND(ISNUMBER(IO84),ISNUMBER(DA84)),IO84-DA84,&quot;&quot;)</f><v></v></c><c r="KL84" s="38" t="str"><f aca="false">IF(AND(ISNUMBER(IP84),ISNUMBER(DB84)),IP84-DB84,&quot;&quot;)</f><v></v></c><c r="KM84" s="38" t="str"><f aca="false">IF(AND(ISNUMBER(IQ84),ISNUMBER(DC84)),IQ84-DC84,&quot;&quot;)</f><v></v></c><c r="KN84" s="38" t="str"><f aca="false">IF(AND(ISNUMBER(IR84),ISNUMBER(DD84)),IR84-DD84,&quot;&quot;)</f><v></v></c><c r="KO84" s="38" t="str"><f aca="false">IF(AND(ISNUMBER(IS84),ISNUMBER(DE84)),IS84-DE84,&quot;&quot;)</f><v></v></c><c r="KP84" s="38" t="str"><f aca="false">IF(AND(ISNUMBER(IT84),ISNUMBER(DF84)),IT84-DF84,&quot;&quot;)</f><v></v></c><c r="KQ84" s="38" t="str"><f aca="false">IF(AND(ISNUMBER(IU84),ISNUMBER(DG84)),IU84-DG84,&quot;&quot;)</f><v></v></c><c r="KR84" s="38" t="str"><f aca="false">IF(AND(ISNUMBER(IV84),ISNUMBER(DH84)),IV84-DH84,&quot;&quot;)</f><v></v></c><c r="KS84" s="38" t="str"><f aca="false">IF(AND(ISNUMBER(IW84),ISNUMBER(DI84)),IW84-DI84,&quot;&quot;)</f><v></v></c><c r="KT84" s="38" t="str"><f aca="false">IF(AND(ISNUMBER(IX84),ISNUMBER(DJ84)),IX84-DJ84,&quot;&quot;)</f><v></v></c><c r="KU84" s="38" t="str"><f aca="false">IF(AND(ISNUMBER(IY84),ISNUMBER(DK84)),IY84-DK84,&quot;&quot;)</f><v></v></c><c r="KV84" s="38" t="str"><f aca="false">IF(AND(ISNUMBER(IZ84),ISNUMBER(DL84)),IZ84-DL84,&quot;&quot;)</f><v></v></c><c r="KW84" s="38" t="str"><f aca="false">IF(AND(ISNUMBER(JA84),ISNUMBER(DM84)),JA84-DM84,&quot;&quot;)</f><v></v></c><c r="KX84" s="38" t="str"><f aca="false">IF(AND(ISNUMBER(JB84),ISNUMBER(DN84)),JB84-DN84,&quot;&quot;)</f><v></v></c><c r="KY84" s="38" t="str"><f aca="false">IF(AND(ISNUMBER(JC84),ISNUMBER(DO84)),JC84-DO84,&quot;&quot;)</f><v></v></c><c r="KZ84" s="38" t="str"><f aca="false">IF(AND(ISNUMBER(JD84),ISNUMBER(DP84)),JD84-DP84,&quot;&quot;)</f><v></v></c><c r="LA84" s="38" t="str"><f aca="false">IF(AND(ISNUMBER(JE84),ISNUMBER(DQ84)),JE84-DQ84,&quot;&quot;)</f><v></v></c><c r="LB84" s="38" t="str"><f aca="false">IF(AND(ISNUMBER(JF84),ISNUMBER(DR84)),JF84-DR84,&quot;&quot;)</f><v></v></c><c r="LC84" s="38" t="str"><f aca="false">IF(AND(ISNUMBER(JG84),ISNUMBER(DS84)),JG84-DS84,&quot;&quot;)</f><v></v></c><c r="LD84" s="38" t="str"><f aca="false">IF(AND(ISNUMBER(JH84),ISNUMBER(DT84)),JH84-DT84,&quot;&quot;)</f><v></v></c><c r="LE84" s="38" t="str"><f aca="false">IF(AND(ISNUMBER(JI84),ISNUMBER(DU84)),JI84-DU84,&quot;&quot;)</f><v></v></c><c r="LF84" s="38" t="str"><f aca="false">IF(AND(ISNUMBER(JJ84),ISNUMBER(DV84)),JJ84-DV84,&quot;&quot;)</f><v></v></c><c r="LG84" s="38" t="str"><f aca="false">IF(AND(ISNUMBER(JK84),ISNUMBER(DW84)),JK84-DW84,&quot;&quot;)</f><v></v></c><c r="LH84" s="38" t="str"><f aca="false">IF(AND(ISNUMBER(JL84),ISNUMBER(DX84)),JL84-DX84,&quot;&quot;)</f><v></v></c><c r="LI84" s="38" t="str"><f aca="false">IF(AND(ISNUMBER(JM84),ISNUMBER(DY84)),JM84-DY84,&quot;&quot;)</f><v></v></c><c r="LJ84" s="38" t="str"><f aca="false">IF(AND(ISNUMBER(JN84),ISNUMBER(DZ84)),JN84-DZ84,&quot;&quot;)</f><v></v></c><c r="LK84" s="38" t="str"><f aca="false">IF(AND(ISNUMBER(JO84),ISNUMBER(EA84)),JO84-EA84,&quot;&quot;)</f><v></v></c><c r="LL84" s="38" t="str"><f aca="false">IF(AND(ISNUMBER(JP84),ISNUMBER(EB84)),JP84-EB84,&quot;&quot;)</f><v></v></c><c r="LM84" s="38" t="str"><f aca="false">IF(AND(ISNUMBER(JQ84),ISNUMBER(EC84)),JQ84-EC84,&quot;&quot;)</f><v></v></c><c r="LN84" s="38" t="str"><f aca="false">IF(AND(ISNUMBER(JR84),ISNUMBER(ED84)),JR84-ED84,&quot;&quot;)</f><v></v></c><c r="LO84" s="38" t="str"><f aca="false">IF(AND(ISNUMBER(JS84),ISNUMBER(EE84)),JS84-EE84,&quot;&quot;)</f><v></v></c><c r="LP84" s="38" t="str"><f aca="false">IF(AND(ISNUMBER(JT84),ISNUMBER(EF84)),JT84-EF84,&quot;&quot;)</f><v></v></c><c r="LQ84" s="38" t="str"><f aca="false">IF(AND(ISNUMBER(JU84),ISNUMBER(EG84)),JU84-EG84,&quot;&quot;)</f><v></v></c><c r="LR84" s="38" t="str"><f aca="false">IF(AND(ISNUMBER(JV84),ISNUMBER(EH84)),JV84-EH84,&quot;&quot;)</f><v></v></c><c r="LS84" s="38" t="str"><f aca="false">IF(AND(ISNUMBER(JW84),ISNUMBER(EI84)),JW84-EI84,&quot;&quot;)</f><v></v></c><c r="LT84" s="38" t="str"><f aca="false">IF(AND(ISNUMBER(JX84),ISNUMBER(EJ84)),JX84-EJ84,&quot;&quot;)</f><v></v></c><c r="LU84" s="38" t="str"><f aca="false">IF(AND(ISNUMBER(JY84),ISNUMBER(EK84)),JY84-EK84,&quot;&quot;)</f><v></v></c><c r="LV84" s="38" t="str"><f aca="false">IF(AND(ISNUMBER(JZ84),ISNUMBER(EL84)),JZ84-EL84,&quot;&quot;)</f><v></v></c><c r="LW84" s="38" t="str"><f aca="false">IF(AND(ISNUMBER(KA84),ISNUMBER(EM84)),KA84-EM84,&quot;&quot;)</f><v></v></c><c r="LX84" s="38" t="str"><f aca="false">IF(AND(ISNUMBER(KB84),ISNUMBER(EN84)),KB84-EN84,&quot;&quot;)</f><v></v></c><c r="LY84" s="38" t="str"><f aca="false">IF(AND(ISNUMBER(KC84),ISNUMBER(EO84)),KC84-EO84,&quot;&quot;)</f><v></v></c><c r="LZ84" s="38" t="str"><f aca="false">IF(AND(ISNUMBER(KD84),ISNUMBER(EP84)),KD84-EP84,&quot;&quot;)</f><v></v></c><c r="MA84" s="38" t="str"><f aca="false">IF(AND(ISNUMBER(HT84),ISNUMBER(FX84)),HT84-FX84,&quot;&quot;)</f><v></v></c><c r="MB84" s="38" t="str"><f aca="false">IF(AND(ISNUMBER(HU84),ISNUMBER(FY84)),HU84-FY84,&quot;&quot;)</f><v></v></c><c r="MC84" s="38" t="str"><f aca="false">IF(AND(ISNUMBER(HY84),ISNUMBER(GC84)),HY84-GC84,&quot;&quot;)</f><v></v></c><c r="MD84" s="38" t="n"><f aca="false">HZ84-GD84</f><v>0</v></c></row><row collapsed="false" customFormat="false" customHeight="true" hidden="false" ht="26.25" outlineLevel="0" r="85"><c r="A85" s="35" t="n"><v>41213</v></c><c r="B85" s="36" t="s"><v>365</v></c><c r="C85" s="36" t="s"><v>421</v></c><c r="D85" s="37" t="s"><v>331</v></c><c r="E85" s="38" t="n"><v>68</v></c><c r="F85" s="39" t="n"><v>16096</v></c><c r="G85" s="38" t="s"><v>340</v></c><c r="H85" s="38" t="s"><v>358</v></c><c r="I85" s="38" t="n"><v>1835693</v></c><c r="K85" s="91"/><c r="L85" s="91"/><c r="M85" s="91"/><c r="N85" s="91"/><c r="O85" s="91"/><c r="P85" s="42" t="n"><v>-0.5</v></c><c r="Q85" s="43" t="n"><v>-0.53</v></c><c r="R85" s="43" t="s"><v>334</v></c><c r="S85" s="44" t="n"><v>41190</v></c><c r="T85" s="45" t="n"><v>3</v></c><c r="U85" s="45" t="n"><v>0</v></c><c r="V85" s="38" t="n"><v>0</v></c><c r="W85" s="38" t="n"><v>40</v></c><c r="X85" s="38" t="n"><v>24</v></c><c r="Y85" s="38" t="n"><v>535</v></c><c r="Z85" s="38" t="n"><v>23.15</v></c><c r="AA85" s="38" t="n"><v>12.4</v></c><c r="AB85" s="38" t="n"><v>5</v></c><c r="AC85" s="38" t="n"><v>3.01</v></c><c r="AD85" s="38" t="n"><v>44.53</v></c><c r="AE85" s="38" t="n"><v>146</v></c><c r="AF85" s="38" t="n"><v>45.12</v></c><c r="AG85" s="38" t="n"><v>56</v></c><c r="AH85" s="38" t="n"><v>0</v></c><c r="AI85" s="38" t="n"><f aca="false">IF(AND(ISNUMBER(SK),SK&gt;0),1,0)</f><v>0</v></c><c r="AK85" s="46" t="n"><v>41389</v></c><c r="AL85" s="47" t="n"><v>60</v></c><c r="AM85" s="45" t="n"><v>2</v></c><c r="AN85" s="45" t="n"><v>0.5</v></c><c r="AO85" s="38" t="n"><v>135</v></c><c r="AP85" s="38" t="n"><v>25</v></c><c r="AQ85" s="38" t="n"><v>14</v></c><c r="AR85" s="38" t="n"><v>451</v></c><c r="AS85" s="38" t="n"><v>1842</v></c><c r="AZ85" s="38" t="n"><f aca="false">IF(ISNUMBER(AM85),AM85+0.5*AN85,&quot;&quot;)</f><v>2.25</v></c><c r="BA85" s="38" t="n"><f aca="false">IF(ISNUMBER(AZ85),IF(ISNUMBER(Q85),AZ85-Q85,&quot;MISSING&quot;),&quot;&quot;)</f><v>2.78</v></c><c r="BB85" s="38" t="n"><f aca="false">IF(AND(ISNUMBER(AR85),ISNUMBER(Y85)),AR85-Y85,IF(ISNUMBER(AR85),&quot;MISSING&quot;,&quot;&quot;))</f><v>-84</v></c><c r="BC85" s="39" t="n"><v>41648</v></c><c r="BD85" s="62" t="n"><v>50</v></c><c r="BE85" s="45" t="n"><v>1</v></c><c r="BF85" s="45" t="n"><v>0.75</v></c><c r="BG85" s="38" t="n"><v>150</v></c><c r="BH85" s="38" t="n"><v>20</v></c><c r="BI85" s="38" t="n"><v>18</v></c><c r="BJ85" s="48" t="n"><v>455</v></c><c r="BK85" s="48" t="n"><v>2404</v></c><c r="BL85" s="48" t="n"><v>23.16</v></c><c r="BM85" s="38" t="n"><v>2.62</v></c><c r="BN85" s="38" t="n"><v>42.56</v></c><c r="BO85" s="38" t="n"><v>0</v></c><c r="BP85" s="38" t="n"><v>44.06</v></c><c r="BQ85" s="38" t="n"><v>120</v></c><c r="BR85" s="38" t="n"><f aca="false">IF(ISNUMBER(BE85),BE85+0.5*BF85,&quot;&quot;)</f><v>1.375</v></c><c r="BS85" s="38" t="n"><f aca="false">IF(ISNUMBER(BR85),IF(ISNUMBER($Q85),BR85-$Q85,&quot;MISSING&quot;),&quot;&quot;)</f><v>1.905</v></c><c r="BT85" s="38" t="n"><f aca="false">IF(AND(ISNUMBER(BJ85),ISNUMBER($Y85)),BJ85-$Y85,IF(ISNUMBER(BJ85),&quot;MISSING&quot;,&quot;&quot;))</f><v>-80</v></c><c r="BU85" s="38" t="n"><f aca="false">IF(AND(ISBLANK($AM85),ISBLANK($BE85)),0,1)</f><v>1</v></c><c r="BV85" s="38" t="n"><f aca="false">IF(AND(ISNUMBER($AM85),ISNUMBER($BE85)),1,0)</f><v>1</v></c><c r="BW85" s="38" t="n"><f aca="false">IF(BV85,SE_PREOP,&quot;&quot;)</f><v>3</v></c><c r="BX85" s="38" t="n"><f aca="false">IF(FU_6_AND_12,SE_6,&quot;&quot;)</f><v>2.25</v></c><c r="BY85" s="38" t="n"><f aca="false">IF(FU_6_AND_12,SE_12,&quot;&quot;)</f><v>1.375</v></c><c r="BZ85" s="49" t="n"><f aca="false">IF(AND(ISNUMBER(BC85),ISNUMBER(BE85)),BC85-A85,IF(ISNUMBER(AK85),AK85-A85,0))</f><v>435</v></c><c r="CA85" s="50" t="n"><f aca="false">IF(BZ85&gt;0,BZ85/30,&quot;&quot;)</f><v>14.5</v></c><c r="CB85" s="38" t="n"><f aca="false">IF(AND(ISNUMBER(AZ85),ISNUMBER(BR85)),(BR85-AZ85),&quot;&quot;)</f><v>-0.875</v></c><c r="CC85" s="38" t="str"><f aca="false">IF(AND(ISNUMBER(AX85), ISNUMBER(AD85)), AVERAGE(AX85,AV85)-AVERAGE(AD85,AF85),&quot;&quot;)</f><v></v></c><c r="CD85" s="38" t="n"><f aca="false">IF(AND(ISNUMBER(BN85), ISNUMBER(AD85)), AVERAGE(BN85,BP85)-AVERAGE(AD85,AF85),&quot;&quot;)</f><v>-1.515</v></c><c r="CE85" s="38" t="n"><f aca="false">IF(ISNUMBER(CD85),CD85,IF(ISNUMBER(CC85),CC85,&quot;&quot;))</f><v>-1.515</v></c><c r="CF85" s="38" t="n"><f aca="false">IF(AND(ISNUMBER(SPH_PREOP),ISNUMBER(SE_LAST_)),SPH_PREOP+CYL_PREOP/2,&quot;&quot;)</f><v>3</v></c><c r="CG85" s="38" t="n"><f aca="false">IF(ISNUMBER(SE_12),SE_12,IF(ISNUMBER(SE_6),SE_6,&quot;&quot;))</f><v>1.375</v></c><c r="CH85" s="51" t="n"><f aca="false">IF(AND(ISNUMBER(SE_LAST_),ISNUMBER(REF_TARGET)),SE_LAST_-REF_TARGET,&quot;&quot;)</f><v>1.905</v></c><c r="CI85" s="52" t="n"><f aca="false">IF(ISNUMBER(Y85),IF(ISNUMBER(BJ85),BJ85-Y85,IF(ISNUMBER(AR85),AR85-Y85,&quot;&quot;)),&quot;&quot;)</f><v>-80</v></c><c r="CJ85" s="38" t="n"><f aca="false">IF(ISNUMBER(Z85),IF(ISNUMBER(AT85),AT85-Z85,IF(ISNUMBER(BL85),BL85-Z85,&quot;&quot;)),&quot;&quot;)</f><v>0.0100000000000016</v></c><c r="CK85" s="53" t="n"><f aca="false">IF(ISNUMBER(LAST_SE_ERROR),REF_TARGET,&quot;&quot;)</f><v>-0.53</v></c><c r="CL85" s="53" t="n"><f aca="false">IF(AND(OR(ISNUMBER(BH85),ISNUMBER(AP85)),ISNUMBER(W85)),-LOG(20/W85)--LOG(20/IF(ISNUMBER(BH85),BH85,AP85)),&quot;&quot;)</f><v>0.301029995663981</v></c><c r="CM85" s="54" t="n"><f aca="false">IF(ISNUMBER(BF85),BF85,IF(ISNUMBER(AN85),AN85,&quot;&quot;))</f><v>0.75</v></c><c r="CN85" s="54" t="n"><f aca="false">IF(AND(ISNUMBER(CM85),ISNUMBER(U85)),CM85-U85,&quot;&quot;)</f><v>0.75</v></c><c r="CO85" s="55" t="n"><f aca="false">IF(ISNUMBER(BCVA_12),BCVA_12,IF(ISNUMBER(BCVA_6),BCVA_6,&quot;&quot;))</f><v>20</v></c><c r="CP85" s="55" t="n"><f aca="false">IF(ISNUMBER(CO85),PREOP_BCVA,&quot;&quot;)</f><v>40</v></c><c r="CQ85" s="56" t="n"><f aca="false">IF(AND(REF_TARGET&lt;=0,REF_TARGET&gt;-1),IF(ISNUMBER(UDVA_12),UDVA_12,IF(ISNUMBER(UDVA_6),UDVA_6,&quot;&quot;)),&quot;&quot;)</f><v>50</v></c><c r="CR85" s="53" t="str"><f aca="false">IF(ISNUMBER(PREOP_PENTACAM_RV),IF(ISNUMBER(SPH_6),IF(ISNUMBER($EQ85),0,1),&quot;&quot;),&quot;&quot;)</f><v></v></c><c r="CS85" s="53" t="str"><f aca="false">IF(ISNUMBER(PREOP_PENTACAM_RV),IF(ISNUMBER(SPH_12),IF(ISNUMBER($GM85),0,1),&quot;&quot;),&quot;&quot;)</f><v></v></c><c r="CT85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85" s="52" t="str"><f aca="false">IF(ISNUMBER(GM85),GM85,IF(ISNUMBER(EQ85),EQ85,&quot;&quot;))</f><v></v></c><c r="IJ85" s="38" t="str"><f aca="false">IF(ISNUMBER(GN85),GN85,IF(ISNUMBER(ER85),ER85,&quot;&quot;))</f><v></v></c><c r="IK85" s="38" t="str"><f aca="false">IF(ISNUMBER(GO85),GO85,IF(ISNUMBER(ES85),ES85,&quot;&quot;))</f><v></v></c><c r="IL85" s="38" t="str"><f aca="false">IF(ISNUMBER(GP85),GP85,IF(ISNUMBER(ET85),ET85,&quot;&quot;))</f><v></v></c><c r="IM85" s="38" t="str"><f aca="false">IF(ISNUMBER(GQ85),GQ85,IF(ISNUMBER(EU85),EU85,&quot;&quot;))</f><v></v></c><c r="IN85" s="38" t="str"><f aca="false">IF(ISNUMBER(GR85),GR85,IF(ISNUMBER(EV85),EV85,&quot;&quot;))</f><v></v></c><c r="IO85" s="38" t="str"><f aca="false">IF(ISNUMBER(GS85),GS85,IF(ISNUMBER(EW85),EW85,&quot;&quot;))</f><v></v></c><c r="IP85" s="38" t="str"><f aca="false">IF(ISNUMBER(GT85),GT85,IF(ISNUMBER(EX85),EX85,&quot;&quot;))</f><v></v></c><c r="IQ85" s="38" t="str"><f aca="false">IF(ISNUMBER(GU85),GU85,IF(ISNUMBER(EY85),EY85,&quot;&quot;))</f><v></v></c><c r="IR85" s="38" t="str"><f aca="false">IF(ISNUMBER(GV85),GV85,IF(ISNUMBER(EZ85),EZ85,&quot;&quot;))</f><v></v></c><c r="IS85" s="38" t="str"><f aca="false">IF(ISNUMBER(GW85),GW85,IF(ISNUMBER(FA85),FA85,&quot;&quot;))</f><v></v></c><c r="IT85" s="38" t="str"><f aca="false">IF(ISNUMBER(GX85),GX85,IF(ISNUMBER(FB85),FB85,&quot;&quot;))</f><v></v></c><c r="IU85" s="38" t="str"><f aca="false">IF(ISNUMBER(GY85),GY85,IF(ISNUMBER(FC85),FC85,&quot;&quot;))</f><v></v></c><c r="IV85" s="38" t="str"><f aca="false">IF(ISNUMBER(GZ85),GZ85,IF(ISNUMBER(FD85),FD85,&quot;&quot;))</f><v></v></c><c r="IW85" s="38" t="str"><f aca="false">IF(ISNUMBER(HA85),HA85,IF(ISNUMBER(FE85),FE85,&quot;&quot;))</f><v></v></c><c r="IX85" s="38" t="str"><f aca="false">IF(ISNUMBER(HB85),HB85,IF(ISNUMBER(FF85),FF85,&quot;&quot;))</f><v></v></c><c r="IY85" s="38" t="str"><f aca="false">IF(ISNUMBER(HC85),HC85,IF(ISNUMBER(FG85),FG85,&quot;&quot;))</f><v></v></c><c r="IZ85" s="38" t="str"><f aca="false">IF(ISNUMBER(HD85),HD85,IF(ISNUMBER(FH85),FH85,&quot;&quot;))</f><v></v></c><c r="JA85" s="38" t="str"><f aca="false">IF(ISNUMBER(HE85),HE85,IF(ISNUMBER(FI85),FI85,&quot;&quot;))</f><v></v></c><c r="JB85" s="38" t="str"><f aca="false">IF(ISNUMBER(HF85),HF85,IF(ISNUMBER(FJ85),FJ85,&quot;&quot;))</f><v></v></c><c r="JC85" s="38" t="str"><f aca="false">IF(ISNUMBER(HG85),HG85,IF(ISNUMBER(FK85),FK85,&quot;&quot;))</f><v></v></c><c r="JD85" s="38" t="str"><f aca="false">IF(ISNUMBER(HH85),HH85,IF(ISNUMBER(FL85),FL85,&quot;&quot;))</f><v></v></c><c r="JE85" s="38" t="str"><f aca="false">IF(ISNUMBER(HI85),HI85,IF(ISNUMBER(FM85),FM85,&quot;&quot;))</f><v></v></c><c r="JF85" s="38" t="str"><f aca="false">IF(ISNUMBER(HJ85),HJ85,IF(ISNUMBER(FN85),FN85,&quot;&quot;))</f><v></v></c><c r="JG85" s="38" t="str"><f aca="false">IF(ISNUMBER(HK85),HK85,IF(ISNUMBER(FO85),FO85,&quot;&quot;))</f><v></v></c><c r="JH85" s="38" t="str"><f aca="false">IF(ISNUMBER(HL85),HL85,IF(ISNUMBER(FP85),FP85,&quot;&quot;))</f><v></v></c><c r="JI85" s="38" t="str"><f aca="false">IF(ISNUMBER(HM85),HM85,IF(ISNUMBER(FQ85),FQ85,&quot;&quot;))</f><v></v></c><c r="JJ85" s="38" t="str"><f aca="false">IF(ISNUMBER(HN85),HN85,IF(ISNUMBER(FR85),FR85,&quot;&quot;))</f><v></v></c><c r="JK85" s="38" t="str"><f aca="false">IF(ISNUMBER(HO85),HO85,IF(ISNUMBER(FS85),FS85,&quot;&quot;))</f><v></v></c><c r="JL85" s="38" t="str"><f aca="false">IF(ISNUMBER(HP85),HP85,IF(ISNUMBER(FT85),FT85,&quot;&quot;))</f><v></v></c><c r="JM85" s="38" t="str"><f aca="false">IF(ISNUMBER(HQ85),HQ85,IF(ISNUMBER(FU85),FU85,&quot;&quot;))</f><v></v></c><c r="JN85" s="51" t="str"><f aca="false">IF(ISNUMBER(HR85),HR85,IF(ISNUMBER(FV85),FV85,&quot;&quot;))</f><v></v></c><c r="JO85" s="59" t="str"><f aca="false">IF(ISNUMBER(HS85),HS85,IF(ISNUMBER(FW85),FW85,&quot;&quot;))</f><v></v></c><c r="JP85" s="59" t="str"><f aca="false">IF(ISNUMBER(HT85),HT85,IF(ISNUMBER(FX85),FX85,&quot;&quot;))</f><v></v></c><c r="JQ85" s="59" t="str"><f aca="false">IF(ISNUMBER(HU85),HU85,IF(ISNUMBER(FY85),FY85,&quot;&quot;))</f><v></v></c><c r="JR85" s="59" t="str"><f aca="false">IF(ISNUMBER(HV85),HV85,IF(ISNUMBER(FZ85),FZ85,&quot;&quot;))</f><v></v></c><c r="JS85" s="59" t="str"><f aca="false">IF(ISNUMBER(HW85),HW85,IF(ISNUMBER(GA85),GA85,&quot;&quot;))</f><v></v></c><c r="JT85" s="59" t="str"><f aca="false">IF(ISNUMBER(HX85),HX85,IF(ISNUMBER(GB85),GB85,&quot;&quot;))</f><v></v></c><c r="JU85" s="59" t="str"><f aca="false">IF(ISNUMBER(HY85),HY85,IF(ISNUMBER(GC85),GC85,&quot;&quot;))</f><v></v></c><c r="JV85" s="59" t="str"><f aca="false">IF(ISNUMBER(HZ85),HZ85,IF(ISNUMBER(GD85),GD85,&quot;&quot;))</f><v></v></c><c r="JW85" s="59" t="str"><f aca="false">IF(ISNUMBER(IA85),IA85,IF(ISNUMBER(GE85),GE85,&quot;&quot;))</f><v></v></c><c r="JX85" s="59" t="str"><f aca="false">IF(ISNUMBER(IB85),IB85,IF(ISNUMBER(GF85),GF85,&quot;&quot;))</f><v></v></c><c r="JY85" s="59" t="str"><f aca="false">IF(ISNUMBER(IC85),IC85,IF(ISNUMBER(GG85),GG85,&quot;&quot;))</f><v></v></c><c r="JZ85" s="59" t="str"><f aca="false">IF(ISNUMBER(ID85),ID85,IF(ISNUMBER(GH85),GH85,&quot;&quot;))</f><v></v></c><c r="KA85" s="59" t="str"><f aca="false">IF(ISNUMBER(IE85),IE85,IF(ISNUMBER(GI85),GI85,&quot;&quot;))</f><v></v></c><c r="KB85" s="59" t="str"><f aca="false">IF(ISNUMBER(IF85),IF85,IF(ISNUMBER(GJ85),GJ85,&quot;&quot;))</f><v></v></c><c r="KC85" s="59" t="str"><f aca="false">IF(ISNUMBER(IG85),IG85,IF(ISNUMBER(GK85),GK85,&quot;&quot;))</f><v></v></c><c r="KD85" s="61" t="str"><f aca="false">IF(ISNUMBER(IH85),IH85,IF(ISNUMBER(GL85),GL85,&quot;&quot;))</f><v></v></c><c r="KE85" s="52" t="str"><f aca="false">IF(AND(ISNUMBER(II85),ISNUMBER(CU85)),II85-CU85,&quot;&quot;)</f><v></v></c><c r="KF85" s="38" t="str"><f aca="false">IF(AND(ISNUMBER(IJ85),ISNUMBER(CV85)),IJ85-CV85,&quot;&quot;)</f><v></v></c><c r="KG85" s="38" t="str"><f aca="false">IF(AND(ISNUMBER(IK85),ISNUMBER(CW85)),IK85-CW85,&quot;&quot;)</f><v></v></c><c r="KH85" s="38" t="str"><f aca="false">IF(AND(ISNUMBER(IL85),ISNUMBER(CX85)),IL85-CX85,&quot;&quot;)</f><v></v></c><c r="KI85" s="38" t="str"><f aca="false">IF(AND(ISNUMBER(IM85),ISNUMBER(CY85)),IM85-CY85,&quot;&quot;)</f><v></v></c><c r="KJ85" s="38" t="str"><f aca="false">IF(AND(ISNUMBER(IN85),ISNUMBER(CZ85)),IN85-CZ85,&quot;&quot;)</f><v></v></c><c r="KK85" s="38" t="str"><f aca="false">IF(AND(ISNUMBER(IO85),ISNUMBER(DA85)),IO85-DA85,&quot;&quot;)</f><v></v></c><c r="KL85" s="38" t="str"><f aca="false">IF(AND(ISNUMBER(IP85),ISNUMBER(DB85)),IP85-DB85,&quot;&quot;)</f><v></v></c><c r="KM85" s="38" t="str"><f aca="false">IF(AND(ISNUMBER(IQ85),ISNUMBER(DC85)),IQ85-DC85,&quot;&quot;)</f><v></v></c><c r="KN85" s="38" t="str"><f aca="false">IF(AND(ISNUMBER(IR85),ISNUMBER(DD85)),IR85-DD85,&quot;&quot;)</f><v></v></c><c r="KO85" s="38" t="str"><f aca="false">IF(AND(ISNUMBER(IS85),ISNUMBER(DE85)),IS85-DE85,&quot;&quot;)</f><v></v></c><c r="KP85" s="38" t="str"><f aca="false">IF(AND(ISNUMBER(IT85),ISNUMBER(DF85)),IT85-DF85,&quot;&quot;)</f><v></v></c><c r="KQ85" s="38" t="str"><f aca="false">IF(AND(ISNUMBER(IU85),ISNUMBER(DG85)),IU85-DG85,&quot;&quot;)</f><v></v></c><c r="KR85" s="38" t="str"><f aca="false">IF(AND(ISNUMBER(IV85),ISNUMBER(DH85)),IV85-DH85,&quot;&quot;)</f><v></v></c><c r="KS85" s="38" t="str"><f aca="false">IF(AND(ISNUMBER(IW85),ISNUMBER(DI85)),IW85-DI85,&quot;&quot;)</f><v></v></c><c r="KT85" s="38" t="str"><f aca="false">IF(AND(ISNUMBER(IX85),ISNUMBER(DJ85)),IX85-DJ85,&quot;&quot;)</f><v></v></c><c r="KU85" s="38" t="str"><f aca="false">IF(AND(ISNUMBER(IY85),ISNUMBER(DK85)),IY85-DK85,&quot;&quot;)</f><v></v></c><c r="KV85" s="38" t="str"><f aca="false">IF(AND(ISNUMBER(IZ85),ISNUMBER(DL85)),IZ85-DL85,&quot;&quot;)</f><v></v></c><c r="KW85" s="38" t="str"><f aca="false">IF(AND(ISNUMBER(JA85),ISNUMBER(DM85)),JA85-DM85,&quot;&quot;)</f><v></v></c><c r="KX85" s="38" t="str"><f aca="false">IF(AND(ISNUMBER(JB85),ISNUMBER(DN85)),JB85-DN85,&quot;&quot;)</f><v></v></c><c r="KY85" s="38" t="str"><f aca="false">IF(AND(ISNUMBER(JC85),ISNUMBER(DO85)),JC85-DO85,&quot;&quot;)</f><v></v></c><c r="KZ85" s="38" t="str"><f aca="false">IF(AND(ISNUMBER(JD85),ISNUMBER(DP85)),JD85-DP85,&quot;&quot;)</f><v></v></c><c r="LA85" s="38" t="str"><f aca="false">IF(AND(ISNUMBER(JE85),ISNUMBER(DQ85)),JE85-DQ85,&quot;&quot;)</f><v></v></c><c r="LB85" s="38" t="str"><f aca="false">IF(AND(ISNUMBER(JF85),ISNUMBER(DR85)),JF85-DR85,&quot;&quot;)</f><v></v></c><c r="LC85" s="38" t="str"><f aca="false">IF(AND(ISNUMBER(JG85),ISNUMBER(DS85)),JG85-DS85,&quot;&quot;)</f><v></v></c><c r="LD85" s="38" t="str"><f aca="false">IF(AND(ISNUMBER(JH85),ISNUMBER(DT85)),JH85-DT85,&quot;&quot;)</f><v></v></c><c r="LE85" s="38" t="str"><f aca="false">IF(AND(ISNUMBER(JI85),ISNUMBER(DU85)),JI85-DU85,&quot;&quot;)</f><v></v></c><c r="LF85" s="38" t="str"><f aca="false">IF(AND(ISNUMBER(JJ85),ISNUMBER(DV85)),JJ85-DV85,&quot;&quot;)</f><v></v></c><c r="LG85" s="38" t="str"><f aca="false">IF(AND(ISNUMBER(JK85),ISNUMBER(DW85)),JK85-DW85,&quot;&quot;)</f><v></v></c><c r="LH85" s="38" t="str"><f aca="false">IF(AND(ISNUMBER(JL85),ISNUMBER(DX85)),JL85-DX85,&quot;&quot;)</f><v></v></c><c r="LI85" s="38" t="str"><f aca="false">IF(AND(ISNUMBER(JM85),ISNUMBER(DY85)),JM85-DY85,&quot;&quot;)</f><v></v></c><c r="LJ85" s="38" t="str"><f aca="false">IF(AND(ISNUMBER(JN85),ISNUMBER(DZ85)),JN85-DZ85,&quot;&quot;)</f><v></v></c><c r="LK85" s="38" t="str"><f aca="false">IF(AND(ISNUMBER(JO85),ISNUMBER(EA85)),JO85-EA85,&quot;&quot;)</f><v></v></c><c r="LL85" s="38" t="str"><f aca="false">IF(AND(ISNUMBER(JP85),ISNUMBER(EB85)),JP85-EB85,&quot;&quot;)</f><v></v></c><c r="LM85" s="38" t="str"><f aca="false">IF(AND(ISNUMBER(JQ85),ISNUMBER(EC85)),JQ85-EC85,&quot;&quot;)</f><v></v></c><c r="LN85" s="38" t="str"><f aca="false">IF(AND(ISNUMBER(JR85),ISNUMBER(ED85)),JR85-ED85,&quot;&quot;)</f><v></v></c><c r="LO85" s="38" t="str"><f aca="false">IF(AND(ISNUMBER(JS85),ISNUMBER(EE85)),JS85-EE85,&quot;&quot;)</f><v></v></c><c r="LP85" s="38" t="str"><f aca="false">IF(AND(ISNUMBER(JT85),ISNUMBER(EF85)),JT85-EF85,&quot;&quot;)</f><v></v></c><c r="LQ85" s="38" t="str"><f aca="false">IF(AND(ISNUMBER(JU85),ISNUMBER(EG85)),JU85-EG85,&quot;&quot;)</f><v></v></c><c r="LR85" s="38" t="str"><f aca="false">IF(AND(ISNUMBER(JV85),ISNUMBER(EH85)),JV85-EH85,&quot;&quot;)</f><v></v></c><c r="LS85" s="38" t="str"><f aca="false">IF(AND(ISNUMBER(JW85),ISNUMBER(EI85)),JW85-EI85,&quot;&quot;)</f><v></v></c><c r="LT85" s="38" t="str"><f aca="false">IF(AND(ISNUMBER(JX85),ISNUMBER(EJ85)),JX85-EJ85,&quot;&quot;)</f><v></v></c><c r="LU85" s="38" t="str"><f aca="false">IF(AND(ISNUMBER(JY85),ISNUMBER(EK85)),JY85-EK85,&quot;&quot;)</f><v></v></c><c r="LV85" s="38" t="str"><f aca="false">IF(AND(ISNUMBER(JZ85),ISNUMBER(EL85)),JZ85-EL85,&quot;&quot;)</f><v></v></c><c r="LW85" s="38" t="str"><f aca="false">IF(AND(ISNUMBER(KA85),ISNUMBER(EM85)),KA85-EM85,&quot;&quot;)</f><v></v></c><c r="LX85" s="38" t="str"><f aca="false">IF(AND(ISNUMBER(KB85),ISNUMBER(EN85)),KB85-EN85,&quot;&quot;)</f><v></v></c><c r="LY85" s="38" t="str"><f aca="false">IF(AND(ISNUMBER(KC85),ISNUMBER(EO85)),KC85-EO85,&quot;&quot;)</f><v></v></c><c r="LZ85" s="38" t="str"><f aca="false">IF(AND(ISNUMBER(KD85),ISNUMBER(EP85)),KD85-EP85,&quot;&quot;)</f><v></v></c><c r="MA85" s="38" t="str"><f aca="false">IF(AND(ISNUMBER(HT85),ISNUMBER(FX85)),HT85-FX85,&quot;&quot;)</f><v></v></c><c r="MB85" s="38" t="str"><f aca="false">IF(AND(ISNUMBER(HU85),ISNUMBER(FY85)),HU85-FY85,&quot;&quot;)</f><v></v></c><c r="MC85" s="38" t="str"><f aca="false">IF(AND(ISNUMBER(HY85),ISNUMBER(GC85)),HY85-GC85,&quot;&quot;)</f><v></v></c><c r="MD85" s="38" t="n"><f aca="false">HZ85-GD85</f><v>0</v></c></row><row collapsed="false" customFormat="false" customHeight="true" hidden="false" ht="26.25" outlineLevel="0" r="86"><c r="A86" s="35" t="n"><v>41325</v></c><c r="B86" s="36" t="s"><v>485</v></c><c r="C86" s="36" t="s"><v>486</v></c><c r="D86" s="37" t="s"><v>331</v></c><c r="E86" s="38" t="n"><v>65</v></c><c r="F86" s="39" t="n"><v>17251</v></c><c r="G86" s="38" t="s"><v>340</v></c><c r="H86" s="38" t="s"><v>358</v></c><c r="I86" s="38" t="n"><v>1834566</v></c><c r="J86" s="48" t="s"><v>487</v></c><c r="K86" s="86"/><c r="L86" s="41"/><c r="M86" s="41"/><c r="N86" s="41"/><c r="O86" s="41"/><c r="P86" s="42" t="n"><v>-2</v></c><c r="Q86" s="38" t="n"><v>-2.02</v></c><c r="R86" s="38" t="s"><v>334</v></c><c r="S86" s="44" t="n"><v>41320</v></c><c r="T86" s="45" t="n"><v>4.5</v></c><c r="U86" s="45" t="n"><v>2.5</v></c><c r="V86" s="38" t="n"><v>110</v></c><c r="W86" s="38" t="n"><v>300</v></c><c r="X86" s="38" t="n"><v>12</v></c><c r="Y86" s="38" t="n"><v>696</v></c><c r="Z86" s="38" t="n"><v>23.04</v></c><c r="AA86" s="38" t="n"><v>12.5</v></c><c r="AB86" s="38" t="n"><v>4.95</v></c><c r="AC86" s="38" t="n"><v>3.3</v></c><c r="AD86" s="38" t="n"><v>39.61</v></c><c r="AE86" s="38" t="n"><v>16</v></c><c r="AF86" s="38" t="n"><v>41.98</v></c><c r="AG86" s="38" t="n"><v>106</v></c><c r="AH86" s="38" t="n"><v>1</v></c><c r="AI86" s="38" t="n"><f aca="false">IF(AND(ISNUMBER(SK),SK&gt;0),1,0)</f><v>1</v></c><c r="AJ86" s="34"/><c r="AK86" s="46" t="n"><v>41512</v></c><c r="AL86" s="47"/><c r="AM86" s="45" t="n"><v>0</v></c><c r="AN86" s="45" t="n"><v>0</v></c><c r="AO86" s="38" t="n"><v>0</v></c><c r="AP86" s="38" t="n"><v>200</v></c><c r="AQ86" s="38" t="n"><v>13</v></c><c r="AR86" s="38" t="n"><v>593</v></c><c r="AS86" s="38" t="n"><v>2639</v></c><c r="AZ86" s="38" t="n"><f aca="false">IF(ISNUMBER(AM86),AM86+0.5*AN86,&quot;&quot;)</f><v>0</v></c><c r="BA86" s="38" t="n"><f aca="false">IF(ISNUMBER(AZ86),IF(ISNUMBER(Q86),AZ86-Q86,&quot;MISSING&quot;),&quot;&quot;)</f><v>2.02</v></c><c r="BB86" s="38" t="n"><f aca="false">IF(AND(ISNUMBER(AR86),ISNUMBER(Y86)),AR86-Y86,IF(ISNUMBER(AR86),&quot;MISSING&quot;,&quot;&quot;))</f><v>-103</v></c><c r="BC86" s="71" t="n"><v>41698</v></c><c r="BD86" s="47"/><c r="BR86" s="38" t="str"><f aca="false">IF(ISNUMBER(BE86),BE86+0.5*BF86,&quot;&quot;)</f><v></v></c><c r="BS86" s="38" t="str"><f aca="false">IF(ISNUMBER(BR86),IF(ISNUMBER($Q86),BR86-$Q86,&quot;MISSING&quot;),&quot;&quot;)</f><v></v></c><c r="BT86" s="38" t="str"><f aca="false">IF(AND(ISNUMBER(BJ86),ISNUMBER($Y86)),BJ86-$Y86,IF(ISNUMBER(BJ86),&quot;MISSING&quot;,&quot;&quot;))</f><v></v></c><c r="BU86" s="38" t="n"><f aca="false">IF(AND(ISBLANK($AM86),ISBLANK($BE86)),0,1)</f><v>1</v></c><c r="BV86" s="38" t="n"><f aca="false">IF(AND(ISNUMBER($AM86),ISNUMBER($BE86)),1,0)</f><v>0</v></c><c r="BW86" s="38" t="str"><f aca="false">IF(BV86,SE_PREOP,&quot;&quot;)</f><v></v></c><c r="BX86" s="38" t="str"><f aca="false">IF(FU_6_AND_12,SE_6,&quot;&quot;)</f><v></v></c><c r="BY86" s="38" t="str"><f aca="false">IF(FU_6_AND_12,SE_12,&quot;&quot;)</f><v></v></c><c r="BZ86" s="49" t="n"><f aca="false">IF(AND(ISNUMBER(BC86),ISNUMBER(BE86)),BC86-A86,IF(ISNUMBER(AK86),AK86-A86,0))</f><v>187</v></c><c r="CA86" s="50" t="n"><f aca="false">IF(BZ86&gt;0,BZ86/30,&quot;&quot;)</f><v>6.23333333333333</v></c><c r="CB86" s="38" t="str"><f aca="false">IF(AND(ISNUMBER(AZ86),ISNUMBER(BR86)),(BR86-AZ86),&quot;&quot;)</f><v></v></c><c r="CC86" s="38" t="str"><f aca="false">IF(AND(ISNUMBER(AX86), ISNUMBER(AD86)), AVERAGE(AX86,AV86)-AVERAGE(AD86,AF86),&quot;&quot;)</f><v></v></c><c r="CD86" s="38" t="str"><f aca="false">IF(AND(ISNUMBER(BN86), ISNUMBER(AD86)), AVERAGE(BN86,BP86)-AVERAGE(AD86,AF86),&quot;&quot;)</f><v></v></c><c r="CE86" s="38" t="str"><f aca="false">IF(ISNUMBER(CD86),CD86,IF(ISNUMBER(CC86),CC86,&quot;&quot;))</f><v></v></c><c r="CF86" s="38" t="n"><f aca="false">IF(AND(ISNUMBER(SPH_PREOP),ISNUMBER(SE_LAST_)),SPH_PREOP+CYL_PREOP/2,&quot;&quot;)</f><v>5.75</v></c><c r="CG86" s="38" t="n"><f aca="false">IF(ISNUMBER(SE_12),SE_12,IF(ISNUMBER(SE_6),SE_6,&quot;&quot;))</f><v>0</v></c><c r="CH86" s="51" t="n"><f aca="false">IF(AND(ISNUMBER(SE_LAST_),ISNUMBER(REF_TARGET)),SE_LAST_-REF_TARGET,&quot;&quot;)</f><v>2.02</v></c><c r="CI86" s="52" t="n"><f aca="false">IF(ISNUMBER(Y86),IF(ISNUMBER(BJ86),BJ86-Y86,IF(ISNUMBER(AR86),AR86-Y86,&quot;&quot;)),&quot;&quot;)</f><v>-103</v></c><c r="CJ86" s="38" t="str"><f aca="false">IF(ISNUMBER(Z86),IF(ISNUMBER(AT86),AT86-Z86,IF(ISNUMBER(BL86),BL86-Z86,&quot;&quot;)),&quot;&quot;)</f><v></v></c><c r="CK86" s="53" t="n"><f aca="false">IF(ISNUMBER(LAST_SE_ERROR),REF_TARGET,&quot;&quot;)</f><v>-2.02</v></c><c r="CL86" s="53" t="n"><f aca="false">IF(AND(OR(ISNUMBER(BH86),ISNUMBER(AP86)),ISNUMBER(W86)),-LOG(20/W86)--LOG(20/IF(ISNUMBER(BH86),BH86,AP86)),&quot;&quot;)</f><v>0.176091259055681</v></c><c r="CM86" s="54" t="n"><f aca="false">IF(ISNUMBER(BF86),BF86,IF(ISNUMBER(AN86),AN86,&quot;&quot;))</f><v>0</v></c><c r="CN86" s="54" t="n"><f aca="false">IF(AND(ISNUMBER(CM86),ISNUMBER(U86)),CM86-U86,&quot;&quot;)</f><v>-2.5</v></c><c r="CO86" s="55" t="n"><f aca="false">IF(ISNUMBER(BCVA_12),BCVA_12,IF(ISNUMBER(BCVA_6),BCVA_6,&quot;&quot;))</f><v>200</v></c><c r="CP86" s="55" t="n"><f aca="false">IF(ISNUMBER(CO86),PREOP_BCVA,&quot;&quot;)</f><v>300</v></c><c r="CQ86" s="56" t="n"><f aca="false">IF(AND(REF_TARGET&lt;=0,REF_TARGET&gt;-1),IF(ISNUMBER(UDVA_12),UDVA_12,IF(ISNUMBER(UDVA_6),UDVA_6,&quot;&quot;)),&quot;&quot;)</f><v>0</v></c><c r="CR86" s="53" t="str"><f aca="false">IF(ISNUMBER(PREOP_PENTACAM_RV),IF(ISNUMBER(SPH_6),IF(ISNUMBER($EQ86),0,1),&quot;&quot;),&quot;&quot;)</f><v></v></c><c r="CS86" s="53" t="str"><f aca="false">IF(ISNUMBER(PREOP_PENTACAM_RV),IF(ISNUMBER(SPH_12),IF(ISNUMBER($GM86),0,1),&quot;&quot;),&quot;&quot;)</f><v></v></c><c r="CT86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86" s="52" t="str"><f aca="false">IF(ISNUMBER(GM86),GM86,IF(ISNUMBER(EQ86),EQ86,&quot;&quot;))</f><v></v></c><c r="IJ86" s="38" t="str"><f aca="false">IF(ISNUMBER(GN86),GN86,IF(ISNUMBER(ER86),ER86,&quot;&quot;))</f><v></v></c><c r="IK86" s="38" t="str"><f aca="false">IF(ISNUMBER(GO86),GO86,IF(ISNUMBER(ES86),ES86,&quot;&quot;))</f><v></v></c><c r="IL86" s="38" t="str"><f aca="false">IF(ISNUMBER(GP86),GP86,IF(ISNUMBER(ET86),ET86,&quot;&quot;))</f><v></v></c><c r="IM86" s="38" t="str"><f aca="false">IF(ISNUMBER(GQ86),GQ86,IF(ISNUMBER(EU86),EU86,&quot;&quot;))</f><v></v></c><c r="IN86" s="38" t="str"><f aca="false">IF(ISNUMBER(GR86),GR86,IF(ISNUMBER(EV86),EV86,&quot;&quot;))</f><v></v></c><c r="IO86" s="38" t="str"><f aca="false">IF(ISNUMBER(GS86),GS86,IF(ISNUMBER(EW86),EW86,&quot;&quot;))</f><v></v></c><c r="IP86" s="38" t="str"><f aca="false">IF(ISNUMBER(GT86),GT86,IF(ISNUMBER(EX86),EX86,&quot;&quot;))</f><v></v></c><c r="IQ86" s="38" t="str"><f aca="false">IF(ISNUMBER(GU86),GU86,IF(ISNUMBER(EY86),EY86,&quot;&quot;))</f><v></v></c><c r="IR86" s="38" t="str"><f aca="false">IF(ISNUMBER(GV86),GV86,IF(ISNUMBER(EZ86),EZ86,&quot;&quot;))</f><v></v></c><c r="IS86" s="38" t="str"><f aca="false">IF(ISNUMBER(GW86),GW86,IF(ISNUMBER(FA86),FA86,&quot;&quot;))</f><v></v></c><c r="IT86" s="38" t="str"><f aca="false">IF(ISNUMBER(GX86),GX86,IF(ISNUMBER(FB86),FB86,&quot;&quot;))</f><v></v></c><c r="IU86" s="38" t="str"><f aca="false">IF(ISNUMBER(GY86),GY86,IF(ISNUMBER(FC86),FC86,&quot;&quot;))</f><v></v></c><c r="IV86" s="38" t="str"><f aca="false">IF(ISNUMBER(GZ86),GZ86,IF(ISNUMBER(FD86),FD86,&quot;&quot;))</f><v></v></c><c r="IW86" s="38" t="str"><f aca="false">IF(ISNUMBER(HA86),HA86,IF(ISNUMBER(FE86),FE86,&quot;&quot;))</f><v></v></c><c r="IX86" s="38" t="str"><f aca="false">IF(ISNUMBER(HB86),HB86,IF(ISNUMBER(FF86),FF86,&quot;&quot;))</f><v></v></c><c r="IY86" s="38" t="str"><f aca="false">IF(ISNUMBER(HC86),HC86,IF(ISNUMBER(FG86),FG86,&quot;&quot;))</f><v></v></c><c r="IZ86" s="38" t="str"><f aca="false">IF(ISNUMBER(HD86),HD86,IF(ISNUMBER(FH86),FH86,&quot;&quot;))</f><v></v></c><c r="JA86" s="38" t="str"><f aca="false">IF(ISNUMBER(HE86),HE86,IF(ISNUMBER(FI86),FI86,&quot;&quot;))</f><v></v></c><c r="JB86" s="38" t="str"><f aca="false">IF(ISNUMBER(HF86),HF86,IF(ISNUMBER(FJ86),FJ86,&quot;&quot;))</f><v></v></c><c r="JC86" s="38" t="str"><f aca="false">IF(ISNUMBER(HG86),HG86,IF(ISNUMBER(FK86),FK86,&quot;&quot;))</f><v></v></c><c r="JD86" s="38" t="str"><f aca="false">IF(ISNUMBER(HH86),HH86,IF(ISNUMBER(FL86),FL86,&quot;&quot;))</f><v></v></c><c r="JE86" s="38" t="str"><f aca="false">IF(ISNUMBER(HI86),HI86,IF(ISNUMBER(FM86),FM86,&quot;&quot;))</f><v></v></c><c r="JF86" s="38" t="str"><f aca="false">IF(ISNUMBER(HJ86),HJ86,IF(ISNUMBER(FN86),FN86,&quot;&quot;))</f><v></v></c><c r="JG86" s="38" t="str"><f aca="false">IF(ISNUMBER(HK86),HK86,IF(ISNUMBER(FO86),FO86,&quot;&quot;))</f><v></v></c><c r="JH86" s="38" t="str"><f aca="false">IF(ISNUMBER(HL86),HL86,IF(ISNUMBER(FP86),FP86,&quot;&quot;))</f><v></v></c><c r="JI86" s="38" t="str"><f aca="false">IF(ISNUMBER(HM86),HM86,IF(ISNUMBER(FQ86),FQ86,&quot;&quot;))</f><v></v></c><c r="JJ86" s="38" t="str"><f aca="false">IF(ISNUMBER(HN86),HN86,IF(ISNUMBER(FR86),FR86,&quot;&quot;))</f><v></v></c><c r="JK86" s="38" t="str"><f aca="false">IF(ISNUMBER(HO86),HO86,IF(ISNUMBER(FS86),FS86,&quot;&quot;))</f><v></v></c><c r="JL86" s="38" t="str"><f aca="false">IF(ISNUMBER(HP86),HP86,IF(ISNUMBER(FT86),FT86,&quot;&quot;))</f><v></v></c><c r="JM86" s="38" t="str"><f aca="false">IF(ISNUMBER(HQ86),HQ86,IF(ISNUMBER(FU86),FU86,&quot;&quot;))</f><v></v></c><c r="JN86" s="51" t="str"><f aca="false">IF(ISNUMBER(HR86),HR86,IF(ISNUMBER(FV86),FV86,&quot;&quot;))</f><v></v></c><c r="JO86" s="59" t="str"><f aca="false">IF(ISNUMBER(HS86),HS86,IF(ISNUMBER(FW86),FW86,&quot;&quot;))</f><v></v></c><c r="JP86" s="59" t="str"><f aca="false">IF(ISNUMBER(HT86),HT86,IF(ISNUMBER(FX86),FX86,&quot;&quot;))</f><v></v></c><c r="JQ86" s="59" t="str"><f aca="false">IF(ISNUMBER(HU86),HU86,IF(ISNUMBER(FY86),FY86,&quot;&quot;))</f><v></v></c><c r="JR86" s="59" t="str"><f aca="false">IF(ISNUMBER(HV86),HV86,IF(ISNUMBER(FZ86),FZ86,&quot;&quot;))</f><v></v></c><c r="JS86" s="59" t="str"><f aca="false">IF(ISNUMBER(HW86),HW86,IF(ISNUMBER(GA86),GA86,&quot;&quot;))</f><v></v></c><c r="JT86" s="59" t="str"><f aca="false">IF(ISNUMBER(HX86),HX86,IF(ISNUMBER(GB86),GB86,&quot;&quot;))</f><v></v></c><c r="JU86" s="59" t="str"><f aca="false">IF(ISNUMBER(HY86),HY86,IF(ISNUMBER(GC86),GC86,&quot;&quot;))</f><v></v></c><c r="JV86" s="59" t="str"><f aca="false">IF(ISNUMBER(HZ86),HZ86,IF(ISNUMBER(GD86),GD86,&quot;&quot;))</f><v></v></c><c r="JW86" s="59" t="str"><f aca="false">IF(ISNUMBER(IA86),IA86,IF(ISNUMBER(GE86),GE86,&quot;&quot;))</f><v></v></c><c r="JX86" s="59" t="str"><f aca="false">IF(ISNUMBER(IB86),IB86,IF(ISNUMBER(GF86),GF86,&quot;&quot;))</f><v></v></c><c r="JY86" s="59" t="str"><f aca="false">IF(ISNUMBER(IC86),IC86,IF(ISNUMBER(GG86),GG86,&quot;&quot;))</f><v></v></c><c r="JZ86" s="59" t="str"><f aca="false">IF(ISNUMBER(ID86),ID86,IF(ISNUMBER(GH86),GH86,&quot;&quot;))</f><v></v></c><c r="KA86" s="59" t="str"><f aca="false">IF(ISNUMBER(IE86),IE86,IF(ISNUMBER(GI86),GI86,&quot;&quot;))</f><v></v></c><c r="KB86" s="59" t="str"><f aca="false">IF(ISNUMBER(IF86),IF86,IF(ISNUMBER(GJ86),GJ86,&quot;&quot;))</f><v></v></c><c r="KC86" s="59" t="str"><f aca="false">IF(ISNUMBER(IG86),IG86,IF(ISNUMBER(GK86),GK86,&quot;&quot;))</f><v></v></c><c r="KD86" s="61" t="str"><f aca="false">IF(ISNUMBER(IH86),IH86,IF(ISNUMBER(GL86),GL86,&quot;&quot;))</f><v></v></c><c r="KE86" s="52" t="str"><f aca="false">IF(AND(ISNUMBER(II86),ISNUMBER(CU86)),II86-CU86,&quot;&quot;)</f><v></v></c><c r="KF86" s="38" t="str"><f aca="false">IF(AND(ISNUMBER(IJ86),ISNUMBER(CV86)),IJ86-CV86,&quot;&quot;)</f><v></v></c><c r="KG86" s="38" t="str"><f aca="false">IF(AND(ISNUMBER(IK86),ISNUMBER(CW86)),IK86-CW86,&quot;&quot;)</f><v></v></c><c r="KH86" s="38" t="str"><f aca="false">IF(AND(ISNUMBER(IL86),ISNUMBER(CX86)),IL86-CX86,&quot;&quot;)</f><v></v></c><c r="KI86" s="38" t="str"><f aca="false">IF(AND(ISNUMBER(IM86),ISNUMBER(CY86)),IM86-CY86,&quot;&quot;)</f><v></v></c><c r="KJ86" s="38" t="str"><f aca="false">IF(AND(ISNUMBER(IN86),ISNUMBER(CZ86)),IN86-CZ86,&quot;&quot;)</f><v></v></c><c r="KK86" s="38" t="str"><f aca="false">IF(AND(ISNUMBER(IO86),ISNUMBER(DA86)),IO86-DA86,&quot;&quot;)</f><v></v></c><c r="KL86" s="38" t="str"><f aca="false">IF(AND(ISNUMBER(IP86),ISNUMBER(DB86)),IP86-DB86,&quot;&quot;)</f><v></v></c><c r="KM86" s="38" t="str"><f aca="false">IF(AND(ISNUMBER(IQ86),ISNUMBER(DC86)),IQ86-DC86,&quot;&quot;)</f><v></v></c><c r="KN86" s="38" t="str"><f aca="false">IF(AND(ISNUMBER(IR86),ISNUMBER(DD86)),IR86-DD86,&quot;&quot;)</f><v></v></c><c r="KO86" s="38" t="str"><f aca="false">IF(AND(ISNUMBER(IS86),ISNUMBER(DE86)),IS86-DE86,&quot;&quot;)</f><v></v></c><c r="KP86" s="38" t="str"><f aca="false">IF(AND(ISNUMBER(IT86),ISNUMBER(DF86)),IT86-DF86,&quot;&quot;)</f><v></v></c><c r="KQ86" s="38" t="str"><f aca="false">IF(AND(ISNUMBER(IU86),ISNUMBER(DG86)),IU86-DG86,&quot;&quot;)</f><v></v></c><c r="KR86" s="38" t="str"><f aca="false">IF(AND(ISNUMBER(IV86),ISNUMBER(DH86)),IV86-DH86,&quot;&quot;)</f><v></v></c><c r="KS86" s="38" t="str"><f aca="false">IF(AND(ISNUMBER(IW86),ISNUMBER(DI86)),IW86-DI86,&quot;&quot;)</f><v></v></c><c r="KT86" s="38" t="str"><f aca="false">IF(AND(ISNUMBER(IX86),ISNUMBER(DJ86)),IX86-DJ86,&quot;&quot;)</f><v></v></c><c r="KU86" s="38" t="str"><f aca="false">IF(AND(ISNUMBER(IY86),ISNUMBER(DK86)),IY86-DK86,&quot;&quot;)</f><v></v></c><c r="KV86" s="38" t="str"><f aca="false">IF(AND(ISNUMBER(IZ86),ISNUMBER(DL86)),IZ86-DL86,&quot;&quot;)</f><v></v></c><c r="KW86" s="38" t="str"><f aca="false">IF(AND(ISNUMBER(JA86),ISNUMBER(DM86)),JA86-DM86,&quot;&quot;)</f><v></v></c><c r="KX86" s="38" t="str"><f aca="false">IF(AND(ISNUMBER(JB86),ISNUMBER(DN86)),JB86-DN86,&quot;&quot;)</f><v></v></c><c r="KY86" s="38" t="str"><f aca="false">IF(AND(ISNUMBER(JC86),ISNUMBER(DO86)),JC86-DO86,&quot;&quot;)</f><v></v></c><c r="KZ86" s="38" t="str"><f aca="false">IF(AND(ISNUMBER(JD86),ISNUMBER(DP86)),JD86-DP86,&quot;&quot;)</f><v></v></c><c r="LA86" s="38" t="str"><f aca="false">IF(AND(ISNUMBER(JE86),ISNUMBER(DQ86)),JE86-DQ86,&quot;&quot;)</f><v></v></c><c r="LB86" s="38" t="str"><f aca="false">IF(AND(ISNUMBER(JF86),ISNUMBER(DR86)),JF86-DR86,&quot;&quot;)</f><v></v></c><c r="LC86" s="38" t="str"><f aca="false">IF(AND(ISNUMBER(JG86),ISNUMBER(DS86)),JG86-DS86,&quot;&quot;)</f><v></v></c><c r="LD86" s="38" t="str"><f aca="false">IF(AND(ISNUMBER(JH86),ISNUMBER(DT86)),JH86-DT86,&quot;&quot;)</f><v></v></c><c r="LE86" s="38" t="str"><f aca="false">IF(AND(ISNUMBER(JI86),ISNUMBER(DU86)),JI86-DU86,&quot;&quot;)</f><v></v></c><c r="LF86" s="38" t="str"><f aca="false">IF(AND(ISNUMBER(JJ86),ISNUMBER(DV86)),JJ86-DV86,&quot;&quot;)</f><v></v></c><c r="LG86" s="38" t="str"><f aca="false">IF(AND(ISNUMBER(JK86),ISNUMBER(DW86)),JK86-DW86,&quot;&quot;)</f><v></v></c><c r="LH86" s="38" t="str"><f aca="false">IF(AND(ISNUMBER(JL86),ISNUMBER(DX86)),JL86-DX86,&quot;&quot;)</f><v></v></c><c r="LI86" s="38" t="str"><f aca="false">IF(AND(ISNUMBER(JM86),ISNUMBER(DY86)),JM86-DY86,&quot;&quot;)</f><v></v></c><c r="LJ86" s="38" t="str"><f aca="false">IF(AND(ISNUMBER(JN86),ISNUMBER(DZ86)),JN86-DZ86,&quot;&quot;)</f><v></v></c><c r="LK86" s="38" t="str"><f aca="false">IF(AND(ISNUMBER(JO86),ISNUMBER(EA86)),JO86-EA86,&quot;&quot;)</f><v></v></c><c r="LL86" s="38" t="str"><f aca="false">IF(AND(ISNUMBER(JP86),ISNUMBER(EB86)),JP86-EB86,&quot;&quot;)</f><v></v></c><c r="LM86" s="38" t="str"><f aca="false">IF(AND(ISNUMBER(JQ86),ISNUMBER(EC86)),JQ86-EC86,&quot;&quot;)</f><v></v></c><c r="LN86" s="38" t="str"><f aca="false">IF(AND(ISNUMBER(JR86),ISNUMBER(ED86)),JR86-ED86,&quot;&quot;)</f><v></v></c><c r="LO86" s="38" t="str"><f aca="false">IF(AND(ISNUMBER(JS86),ISNUMBER(EE86)),JS86-EE86,&quot;&quot;)</f><v></v></c><c r="LP86" s="38" t="str"><f aca="false">IF(AND(ISNUMBER(JT86),ISNUMBER(EF86)),JT86-EF86,&quot;&quot;)</f><v></v></c><c r="LQ86" s="38" t="str"><f aca="false">IF(AND(ISNUMBER(JU86),ISNUMBER(EG86)),JU86-EG86,&quot;&quot;)</f><v></v></c><c r="LR86" s="38" t="str"><f aca="false">IF(AND(ISNUMBER(JV86),ISNUMBER(EH86)),JV86-EH86,&quot;&quot;)</f><v></v></c><c r="LS86" s="38" t="str"><f aca="false">IF(AND(ISNUMBER(JW86),ISNUMBER(EI86)),JW86-EI86,&quot;&quot;)</f><v></v></c><c r="LT86" s="38" t="str"><f aca="false">IF(AND(ISNUMBER(JX86),ISNUMBER(EJ86)),JX86-EJ86,&quot;&quot;)</f><v></v></c><c r="LU86" s="38" t="str"><f aca="false">IF(AND(ISNUMBER(JY86),ISNUMBER(EK86)),JY86-EK86,&quot;&quot;)</f><v></v></c><c r="LV86" s="38" t="str"><f aca="false">IF(AND(ISNUMBER(JZ86),ISNUMBER(EL86)),JZ86-EL86,&quot;&quot;)</f><v></v></c><c r="LW86" s="38" t="str"><f aca="false">IF(AND(ISNUMBER(KA86),ISNUMBER(EM86)),KA86-EM86,&quot;&quot;)</f><v></v></c><c r="LX86" s="38" t="str"><f aca="false">IF(AND(ISNUMBER(KB86),ISNUMBER(EN86)),KB86-EN86,&quot;&quot;)</f><v></v></c><c r="LY86" s="38" t="str"><f aca="false">IF(AND(ISNUMBER(KC86),ISNUMBER(EO86)),KC86-EO86,&quot;&quot;)</f><v></v></c><c r="LZ86" s="38" t="str"><f aca="false">IF(AND(ISNUMBER(KD86),ISNUMBER(EP86)),KD86-EP86,&quot;&quot;)</f><v></v></c><c r="MA86" s="38" t="str"><f aca="false">IF(AND(ISNUMBER(HT86),ISNUMBER(FX86)),HT86-FX86,&quot;&quot;)</f><v></v></c><c r="MB86" s="38" t="str"><f aca="false">IF(AND(ISNUMBER(HU86),ISNUMBER(FY86)),HU86-FY86,&quot;&quot;)</f><v></v></c><c r="MC86" s="38" t="str"><f aca="false">IF(AND(ISNUMBER(HY86),ISNUMBER(GC86)),HY86-GC86,&quot;&quot;)</f><v></v></c><c r="MD86" s="38" t="n"><f aca="false">HZ86-GD86</f><v>0</v></c></row><row collapsed="false" customFormat="false" customHeight="true" hidden="false" ht="26.25" outlineLevel="0" r="87"><c r="A87" s="35" t="n"><v>41150</v></c><c r="B87" s="36" t="s"><v>488</v></c><c r="C87" s="36" t="s"><v>489</v></c><c r="D87" s="37" t="s"><v>339</v></c><c r="E87" s="38" t="n"><v>90</v></c><c r="F87" s="39" t="n"><v>8164</v></c><c r="G87" s="38" t="s"><v>340</v></c><c r="H87" s="38" t="s"><v>333</v></c><c r="I87" s="38" t="n"><v>1823726</v></c><c r="J87" s="38" t="s"><v>364</v></c><c r="K87" s="86"/><c r="L87" s="87"/><c r="M87" s="87"/><c r="N87" s="87"/><c r="O87" s="87"/><c r="P87" s="38" t="n"><v>-2</v></c><c r="Q87" s="38" t="n"><v>-2.07</v></c><c r="R87" s="38" t="s"><v>334</v></c><c r="S87" s="44" t="n"><v>41148</v></c><c r="T87" s="45" t="n"><v>1.75</v></c><c r="U87" s="45" t="n"><v>0.5</v></c><c r="V87" s="38" t="n"><v>172</v></c><c r="W87" s="38" t="n"><v>40</v></c><c r="X87" s="38" t="n"><v>17</v></c><c r="Y87" s="38" t="n"><v>630</v></c><c r="Z87" s="38" t="n"><v>22.5</v></c><c r="AA87" s="38" t="n"><v>12</v></c><c r="AB87" s="38" t="n"><v>4.92</v></c><c r="AC87" s="38" t="n"><v>3.22</v></c><c r="AD87" s="38" t="n"><v>44</v></c><c r="AE87" s="38" t="n"><v>78</v></c><c r="AF87" s="38" t="n"><v>45</v></c><c r="AG87" s="38" t="n"><v>168</v></c><c r="AH87" s="38" t="n"><v>0</v></c><c r="AI87" s="38" t="n"><f aca="false">IF(AND(ISNUMBER(SK),SK&gt;0),1,0)</f><v>0</v></c><c r="AK87" s="48" t="s"><v>371</v></c><c r="AZ87" s="38" t="str"><f aca="false">IF(ISNUMBER(AM87),AM87+0.5*AN87,&quot;&quot;)</f><v></v></c><c r="BA87" s="38" t="str"><f aca="false">IF(ISNUMBER(AZ87),IF(ISNUMBER(Q87),AZ87-Q87,&quot;MISSING&quot;),&quot;&quot;)</f><v></v></c><c r="BB87" s="38" t="str"><f aca="false">IF(AND(ISNUMBER(AR87),ISNUMBER(Y87)),AR87-Y87,IF(ISNUMBER(AR87),&quot;MISSING&quot;,&quot;&quot;))</f><v></v></c><c r="BC87" s="48" t="s"><v>336</v></c><c r="BD87" s="47"/><c r="BR87" s="38" t="str"><f aca="false">IF(ISNUMBER(BE87),BE87+0.5*BF87,&quot;&quot;)</f><v></v></c><c r="BS87" s="38" t="str"><f aca="false">IF(ISNUMBER(BR87),IF(ISNUMBER($Q87),BR87-$Q87,&quot;MISSING&quot;),&quot;&quot;)</f><v></v></c><c r="BT87" s="38" t="str"><f aca="false">IF(AND(ISNUMBER(BJ87),ISNUMBER($Y87)),BJ87-$Y87,IF(ISNUMBER(BJ87),&quot;MISSING&quot;,&quot;&quot;))</f><v></v></c><c r="BU87" s="38" t="n"><f aca="false">IF(AND(ISBLANK($AM87),ISBLANK($BE87)),0,1)</f><v>0</v></c><c r="BV87" s="38" t="n"><f aca="false">IF(AND(ISNUMBER($AM87),ISNUMBER($BE87)),1,0)</f><v>0</v></c><c r="BW87" s="38" t="str"><f aca="false">IF(BV87,SE_PREOP,&quot;&quot;)</f><v></v></c><c r="BX87" s="38" t="str"><f aca="false">IF(FU_6_AND_12,SE_6,&quot;&quot;)</f><v></v></c><c r="BY87" s="38" t="str"><f aca="false">IF(FU_6_AND_12,SE_12,&quot;&quot;)</f><v></v></c><c r="BZ87" s="49" t="n"><f aca="false">IF(AND(ISNUMBER(BC87),ISNUMBER(BE87)),BC87-A87,IF(ISNUMBER(AK87),AK87-A87,0))</f><v>0</v></c><c r="CA87" s="50" t="n"><f aca="false">IF(BZ87&gt;0,BZ87/30,&quot;&quot;)</f><v>0</v></c><c r="CB87" s="38" t="str"><f aca="false">IF(AND(ISNUMBER(AZ87),ISNUMBER(BR87)),(BR87-AZ87),&quot;&quot;)</f><v></v></c><c r="CC87" s="38" t="str"><f aca="false">IF(AND(ISNUMBER(AX87), ISNUMBER(AD87)), AVERAGE(AX87,AV87)-AVERAGE(AD87,AF87),&quot;&quot;)</f><v></v></c><c r="CD87" s="38" t="str"><f aca="false">IF(AND(ISNUMBER(BN87), ISNUMBER(AD87)), AVERAGE(BN87,BP87)-AVERAGE(AD87,AF87),&quot;&quot;)</f><v></v></c><c r="CE87" s="38" t="str"><f aca="false">IF(ISNUMBER(CD87),CD87,IF(ISNUMBER(CC87),CC87,&quot;&quot;))</f><v></v></c><c r="CF87" s="38" t="str"><f aca="false">IF(AND(ISNUMBER(SPH_PREOP),ISNUMBER(SE_LAST_)),SPH_PREOP+CYL_PREOP/2,&quot;&quot;)</f><v></v></c><c r="CG87" s="38" t="str"><f aca="false">IF(ISNUMBER(SE_12),SE_12,IF(ISNUMBER(SE_6),SE_6,&quot;&quot;))</f><v></v></c><c r="CH87" s="51" t="str"><f aca="false">IF(AND(ISNUMBER(SE_LAST_),ISNUMBER(REF_TARGET)),SE_LAST_-REF_TARGET,&quot;&quot;)</f><v></v></c><c r="CI87" s="52" t="str"><f aca="false">IF(ISNUMBER(Y87),IF(ISNUMBER(BJ87),BJ87-Y87,IF(ISNUMBER(AR87),AR87-Y87,&quot;&quot;)),&quot;&quot;)</f><v></v></c><c r="CJ87" s="38" t="str"><f aca="false">IF(ISNUMBER(Z87),IF(ISNUMBER(AT87),AT87-Z87,IF(ISNUMBER(BL87),BL87-Z87,&quot;&quot;)),&quot;&quot;)</f><v></v></c><c r="CK87" s="53" t="str"><f aca="false">IF(ISNUMBER(LAST_SE_ERROR),REF_TARGET,&quot;&quot;)</f><v></v></c><c r="CL87" s="53" t="str"><f aca="false">IF(AND(OR(ISNUMBER(BH87),ISNUMBER(AP87)),ISNUMBER(W87)),-LOG(20/W87)--LOG(20/IF(ISNUMBER(BH87),BH87,AP87)),&quot;&quot;)</f><v></v></c><c r="CM87" s="54" t="n"><f aca="false">IF(ISNUMBER(BF87),BF87,IF(ISNUMBER(AN87),AN87,&quot;&quot;))</f><v>0</v></c><c r="CN87" s="54" t="n"><f aca="false">IF(AND(ISNUMBER(CM87),ISNUMBER(U87)),CM87-U87,&quot;&quot;)</f><v>0</v></c><c r="CO87" s="55" t="n"><f aca="false">IF(ISNUMBER(BCVA_12),BCVA_12,IF(ISNUMBER(BCVA_6),BCVA_6,&quot;&quot;))</f><v>0</v></c><c r="CP87" s="55" t="n"><f aca="false">IF(ISNUMBER(CO87),PREOP_BCVA,&quot;&quot;)</f><v>0</v></c><c r="CQ87" s="56" t="n"><f aca="false">IF(AND(REF_TARGET&lt;=0,REF_TARGET&gt;-1),IF(ISNUMBER(UDVA_12),UDVA_12,IF(ISNUMBER(UDVA_6),UDVA_6,&quot;&quot;)),&quot;&quot;)</f><v>0</v></c><c r="CR87" s="53" t="str"><f aca="false">IF(ISNUMBER(PREOP_PENTACAM_RV),IF(ISNUMBER(SPH_6),IF(ISNUMBER($EQ87),0,1),&quot;&quot;),&quot;&quot;)</f><v></v></c><c r="CS87" s="53" t="str"><f aca="false">IF(ISNUMBER(PREOP_PENTACAM_RV),IF(ISNUMBER(SPH_12),IF(ISNUMBER($GM87),0,1),&quot;&quot;),&quot;&quot;)</f><v></v></c><c r="CT87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87" s="52" t="str"><f aca="false">IF(ISNUMBER(GM87),GM87,IF(ISNUMBER(EQ87),EQ87,&quot;&quot;))</f><v></v></c><c r="IJ87" s="38" t="str"><f aca="false">IF(ISNUMBER(GN87),GN87,IF(ISNUMBER(ER87),ER87,&quot;&quot;))</f><v></v></c><c r="IK87" s="38" t="str"><f aca="false">IF(ISNUMBER(GO87),GO87,IF(ISNUMBER(ES87),ES87,&quot;&quot;))</f><v></v></c><c r="IL87" s="38" t="str"><f aca="false">IF(ISNUMBER(GP87),GP87,IF(ISNUMBER(ET87),ET87,&quot;&quot;))</f><v></v></c><c r="IM87" s="38" t="str"><f aca="false">IF(ISNUMBER(GQ87),GQ87,IF(ISNUMBER(EU87),EU87,&quot;&quot;))</f><v></v></c><c r="IN87" s="38" t="str"><f aca="false">IF(ISNUMBER(GR87),GR87,IF(ISNUMBER(EV87),EV87,&quot;&quot;))</f><v></v></c><c r="IO87" s="38" t="str"><f aca="false">IF(ISNUMBER(GS87),GS87,IF(ISNUMBER(EW87),EW87,&quot;&quot;))</f><v></v></c><c r="IP87" s="38" t="str"><f aca="false">IF(ISNUMBER(GT87),GT87,IF(ISNUMBER(EX87),EX87,&quot;&quot;))</f><v></v></c><c r="IQ87" s="38" t="str"><f aca="false">IF(ISNUMBER(GU87),GU87,IF(ISNUMBER(EY87),EY87,&quot;&quot;))</f><v></v></c><c r="IR87" s="38" t="str"><f aca="false">IF(ISNUMBER(GV87),GV87,IF(ISNUMBER(EZ87),EZ87,&quot;&quot;))</f><v></v></c><c r="IS87" s="38" t="str"><f aca="false">IF(ISNUMBER(GW87),GW87,IF(ISNUMBER(FA87),FA87,&quot;&quot;))</f><v></v></c><c r="IT87" s="38" t="str"><f aca="false">IF(ISNUMBER(GX87),GX87,IF(ISNUMBER(FB87),FB87,&quot;&quot;))</f><v></v></c><c r="IU87" s="38" t="str"><f aca="false">IF(ISNUMBER(GY87),GY87,IF(ISNUMBER(FC87),FC87,&quot;&quot;))</f><v></v></c><c r="IV87" s="38" t="str"><f aca="false">IF(ISNUMBER(GZ87),GZ87,IF(ISNUMBER(FD87),FD87,&quot;&quot;))</f><v></v></c><c r="IW87" s="38" t="str"><f aca="false">IF(ISNUMBER(HA87),HA87,IF(ISNUMBER(FE87),FE87,&quot;&quot;))</f><v></v></c><c r="IX87" s="38" t="str"><f aca="false">IF(ISNUMBER(HB87),HB87,IF(ISNUMBER(FF87),FF87,&quot;&quot;))</f><v></v></c><c r="IY87" s="38" t="str"><f aca="false">IF(ISNUMBER(HC87),HC87,IF(ISNUMBER(FG87),FG87,&quot;&quot;))</f><v></v></c><c r="IZ87" s="38" t="str"><f aca="false">IF(ISNUMBER(HD87),HD87,IF(ISNUMBER(FH87),FH87,&quot;&quot;))</f><v></v></c><c r="JA87" s="38" t="str"><f aca="false">IF(ISNUMBER(HE87),HE87,IF(ISNUMBER(FI87),FI87,&quot;&quot;))</f><v></v></c><c r="JB87" s="38" t="str"><f aca="false">IF(ISNUMBER(HF87),HF87,IF(ISNUMBER(FJ87),FJ87,&quot;&quot;))</f><v></v></c><c r="JC87" s="38" t="str"><f aca="false">IF(ISNUMBER(HG87),HG87,IF(ISNUMBER(FK87),FK87,&quot;&quot;))</f><v></v></c><c r="JD87" s="38" t="str"><f aca="false">IF(ISNUMBER(HH87),HH87,IF(ISNUMBER(FL87),FL87,&quot;&quot;))</f><v></v></c><c r="JE87" s="38" t="str"><f aca="false">IF(ISNUMBER(HI87),HI87,IF(ISNUMBER(FM87),FM87,&quot;&quot;))</f><v></v></c><c r="JF87" s="38" t="str"><f aca="false">IF(ISNUMBER(HJ87),HJ87,IF(ISNUMBER(FN87),FN87,&quot;&quot;))</f><v></v></c><c r="JG87" s="38" t="str"><f aca="false">IF(ISNUMBER(HK87),HK87,IF(ISNUMBER(FO87),FO87,&quot;&quot;))</f><v></v></c><c r="JH87" s="38" t="str"><f aca="false">IF(ISNUMBER(HL87),HL87,IF(ISNUMBER(FP87),FP87,&quot;&quot;))</f><v></v></c><c r="JI87" s="38" t="str"><f aca="false">IF(ISNUMBER(HM87),HM87,IF(ISNUMBER(FQ87),FQ87,&quot;&quot;))</f><v></v></c><c r="JJ87" s="38" t="str"><f aca="false">IF(ISNUMBER(HN87),HN87,IF(ISNUMBER(FR87),FR87,&quot;&quot;))</f><v></v></c><c r="JK87" s="38" t="str"><f aca="false">IF(ISNUMBER(HO87),HO87,IF(ISNUMBER(FS87),FS87,&quot;&quot;))</f><v></v></c><c r="JL87" s="38" t="str"><f aca="false">IF(ISNUMBER(HP87),HP87,IF(ISNUMBER(FT87),FT87,&quot;&quot;))</f><v></v></c><c r="JM87" s="38" t="str"><f aca="false">IF(ISNUMBER(HQ87),HQ87,IF(ISNUMBER(FU87),FU87,&quot;&quot;))</f><v></v></c><c r="JN87" s="51" t="str"><f aca="false">IF(ISNUMBER(HR87),HR87,IF(ISNUMBER(FV87),FV87,&quot;&quot;))</f><v></v></c><c r="JO87" s="59" t="str"><f aca="false">IF(ISNUMBER(HS87),HS87,IF(ISNUMBER(FW87),FW87,&quot;&quot;))</f><v></v></c><c r="JP87" s="59" t="str"><f aca="false">IF(ISNUMBER(HT87),HT87,IF(ISNUMBER(FX87),FX87,&quot;&quot;))</f><v></v></c><c r="JQ87" s="59" t="str"><f aca="false">IF(ISNUMBER(HU87),HU87,IF(ISNUMBER(FY87),FY87,&quot;&quot;))</f><v></v></c><c r="JR87" s="59" t="str"><f aca="false">IF(ISNUMBER(HV87),HV87,IF(ISNUMBER(FZ87),FZ87,&quot;&quot;))</f><v></v></c><c r="JS87" s="59" t="str"><f aca="false">IF(ISNUMBER(HW87),HW87,IF(ISNUMBER(GA87),GA87,&quot;&quot;))</f><v></v></c><c r="JT87" s="59" t="str"><f aca="false">IF(ISNUMBER(HX87),HX87,IF(ISNUMBER(GB87),GB87,&quot;&quot;))</f><v></v></c><c r="JU87" s="59" t="str"><f aca="false">IF(ISNUMBER(HY87),HY87,IF(ISNUMBER(GC87),GC87,&quot;&quot;))</f><v></v></c><c r="JV87" s="59" t="str"><f aca="false">IF(ISNUMBER(HZ87),HZ87,IF(ISNUMBER(GD87),GD87,&quot;&quot;))</f><v></v></c><c r="JW87" s="59" t="str"><f aca="false">IF(ISNUMBER(IA87),IA87,IF(ISNUMBER(GE87),GE87,&quot;&quot;))</f><v></v></c><c r="JX87" s="59" t="str"><f aca="false">IF(ISNUMBER(IB87),IB87,IF(ISNUMBER(GF87),GF87,&quot;&quot;))</f><v></v></c><c r="JY87" s="59" t="str"><f aca="false">IF(ISNUMBER(IC87),IC87,IF(ISNUMBER(GG87),GG87,&quot;&quot;))</f><v></v></c><c r="JZ87" s="59" t="str"><f aca="false">IF(ISNUMBER(ID87),ID87,IF(ISNUMBER(GH87),GH87,&quot;&quot;))</f><v></v></c><c r="KA87" s="59" t="str"><f aca="false">IF(ISNUMBER(IE87),IE87,IF(ISNUMBER(GI87),GI87,&quot;&quot;))</f><v></v></c><c r="KB87" s="59" t="str"><f aca="false">IF(ISNUMBER(IF87),IF87,IF(ISNUMBER(GJ87),GJ87,&quot;&quot;))</f><v></v></c><c r="KC87" s="59" t="str"><f aca="false">IF(ISNUMBER(IG87),IG87,IF(ISNUMBER(GK87),GK87,&quot;&quot;))</f><v></v></c><c r="KD87" s="61" t="str"><f aca="false">IF(ISNUMBER(IH87),IH87,IF(ISNUMBER(GL87),GL87,&quot;&quot;))</f><v></v></c><c r="KE87" s="52" t="str"><f aca="false">IF(AND(ISNUMBER(II87),ISNUMBER(CU87)),II87-CU87,&quot;&quot;)</f><v></v></c><c r="KF87" s="38" t="str"><f aca="false">IF(AND(ISNUMBER(IJ87),ISNUMBER(CV87)),IJ87-CV87,&quot;&quot;)</f><v></v></c><c r="KG87" s="38" t="str"><f aca="false">IF(AND(ISNUMBER(IK87),ISNUMBER(CW87)),IK87-CW87,&quot;&quot;)</f><v></v></c><c r="KH87" s="38" t="str"><f aca="false">IF(AND(ISNUMBER(IL87),ISNUMBER(CX87)),IL87-CX87,&quot;&quot;)</f><v></v></c><c r="KI87" s="38" t="str"><f aca="false">IF(AND(ISNUMBER(IM87),ISNUMBER(CY87)),IM87-CY87,&quot;&quot;)</f><v></v></c><c r="KJ87" s="38" t="str"><f aca="false">IF(AND(ISNUMBER(IN87),ISNUMBER(CZ87)),IN87-CZ87,&quot;&quot;)</f><v></v></c><c r="KK87" s="38" t="str"><f aca="false">IF(AND(ISNUMBER(IO87),ISNUMBER(DA87)),IO87-DA87,&quot;&quot;)</f><v></v></c><c r="KL87" s="38" t="str"><f aca="false">IF(AND(ISNUMBER(IP87),ISNUMBER(DB87)),IP87-DB87,&quot;&quot;)</f><v></v></c><c r="KM87" s="38" t="str"><f aca="false">IF(AND(ISNUMBER(IQ87),ISNUMBER(DC87)),IQ87-DC87,&quot;&quot;)</f><v></v></c><c r="KN87" s="38" t="str"><f aca="false">IF(AND(ISNUMBER(IR87),ISNUMBER(DD87)),IR87-DD87,&quot;&quot;)</f><v></v></c><c r="KO87" s="38" t="str"><f aca="false">IF(AND(ISNUMBER(IS87),ISNUMBER(DE87)),IS87-DE87,&quot;&quot;)</f><v></v></c><c r="KP87" s="38" t="str"><f aca="false">IF(AND(ISNUMBER(IT87),ISNUMBER(DF87)),IT87-DF87,&quot;&quot;)</f><v></v></c><c r="KQ87" s="38" t="str"><f aca="false">IF(AND(ISNUMBER(IU87),ISNUMBER(DG87)),IU87-DG87,&quot;&quot;)</f><v></v></c><c r="KR87" s="38" t="str"><f aca="false">IF(AND(ISNUMBER(IV87),ISNUMBER(DH87)),IV87-DH87,&quot;&quot;)</f><v></v></c><c r="KS87" s="38" t="str"><f aca="false">IF(AND(ISNUMBER(IW87),ISNUMBER(DI87)),IW87-DI87,&quot;&quot;)</f><v></v></c><c r="KT87" s="38" t="str"><f aca="false">IF(AND(ISNUMBER(IX87),ISNUMBER(DJ87)),IX87-DJ87,&quot;&quot;)</f><v></v></c><c r="KU87" s="38" t="str"><f aca="false">IF(AND(ISNUMBER(IY87),ISNUMBER(DK87)),IY87-DK87,&quot;&quot;)</f><v></v></c><c r="KV87" s="38" t="str"><f aca="false">IF(AND(ISNUMBER(IZ87),ISNUMBER(DL87)),IZ87-DL87,&quot;&quot;)</f><v></v></c><c r="KW87" s="38" t="str"><f aca="false">IF(AND(ISNUMBER(JA87),ISNUMBER(DM87)),JA87-DM87,&quot;&quot;)</f><v></v></c><c r="KX87" s="38" t="str"><f aca="false">IF(AND(ISNUMBER(JB87),ISNUMBER(DN87)),JB87-DN87,&quot;&quot;)</f><v></v></c><c r="KY87" s="38" t="str"><f aca="false">IF(AND(ISNUMBER(JC87),ISNUMBER(DO87)),JC87-DO87,&quot;&quot;)</f><v></v></c><c r="KZ87" s="38" t="str"><f aca="false">IF(AND(ISNUMBER(JD87),ISNUMBER(DP87)),JD87-DP87,&quot;&quot;)</f><v></v></c><c r="LA87" s="38" t="str"><f aca="false">IF(AND(ISNUMBER(JE87),ISNUMBER(DQ87)),JE87-DQ87,&quot;&quot;)</f><v></v></c><c r="LB87" s="38" t="str"><f aca="false">IF(AND(ISNUMBER(JF87),ISNUMBER(DR87)),JF87-DR87,&quot;&quot;)</f><v></v></c><c r="LC87" s="38" t="str"><f aca="false">IF(AND(ISNUMBER(JG87),ISNUMBER(DS87)),JG87-DS87,&quot;&quot;)</f><v></v></c><c r="LD87" s="38" t="str"><f aca="false">IF(AND(ISNUMBER(JH87),ISNUMBER(DT87)),JH87-DT87,&quot;&quot;)</f><v></v></c><c r="LE87" s="38" t="str"><f aca="false">IF(AND(ISNUMBER(JI87),ISNUMBER(DU87)),JI87-DU87,&quot;&quot;)</f><v></v></c><c r="LF87" s="38" t="str"><f aca="false">IF(AND(ISNUMBER(JJ87),ISNUMBER(DV87)),JJ87-DV87,&quot;&quot;)</f><v></v></c><c r="LG87" s="38" t="str"><f aca="false">IF(AND(ISNUMBER(JK87),ISNUMBER(DW87)),JK87-DW87,&quot;&quot;)</f><v></v></c><c r="LH87" s="38" t="str"><f aca="false">IF(AND(ISNUMBER(JL87),ISNUMBER(DX87)),JL87-DX87,&quot;&quot;)</f><v></v></c><c r="LI87" s="38" t="str"><f aca="false">IF(AND(ISNUMBER(JM87),ISNUMBER(DY87)),JM87-DY87,&quot;&quot;)</f><v></v></c><c r="LJ87" s="38" t="str"><f aca="false">IF(AND(ISNUMBER(JN87),ISNUMBER(DZ87)),JN87-DZ87,&quot;&quot;)</f><v></v></c><c r="LK87" s="38" t="str"><f aca="false">IF(AND(ISNUMBER(JO87),ISNUMBER(EA87)),JO87-EA87,&quot;&quot;)</f><v></v></c><c r="LL87" s="38" t="str"><f aca="false">IF(AND(ISNUMBER(JP87),ISNUMBER(EB87)),JP87-EB87,&quot;&quot;)</f><v></v></c><c r="LM87" s="38" t="str"><f aca="false">IF(AND(ISNUMBER(JQ87),ISNUMBER(EC87)),JQ87-EC87,&quot;&quot;)</f><v></v></c><c r="LN87" s="38" t="str"><f aca="false">IF(AND(ISNUMBER(JR87),ISNUMBER(ED87)),JR87-ED87,&quot;&quot;)</f><v></v></c><c r="LO87" s="38" t="str"><f aca="false">IF(AND(ISNUMBER(JS87),ISNUMBER(EE87)),JS87-EE87,&quot;&quot;)</f><v></v></c><c r="LP87" s="38" t="str"><f aca="false">IF(AND(ISNUMBER(JT87),ISNUMBER(EF87)),JT87-EF87,&quot;&quot;)</f><v></v></c><c r="LQ87" s="38" t="str"><f aca="false">IF(AND(ISNUMBER(JU87),ISNUMBER(EG87)),JU87-EG87,&quot;&quot;)</f><v></v></c><c r="LR87" s="38" t="str"><f aca="false">IF(AND(ISNUMBER(JV87),ISNUMBER(EH87)),JV87-EH87,&quot;&quot;)</f><v></v></c><c r="LS87" s="38" t="str"><f aca="false">IF(AND(ISNUMBER(JW87),ISNUMBER(EI87)),JW87-EI87,&quot;&quot;)</f><v></v></c><c r="LT87" s="38" t="str"><f aca="false">IF(AND(ISNUMBER(JX87),ISNUMBER(EJ87)),JX87-EJ87,&quot;&quot;)</f><v></v></c><c r="LU87" s="38" t="str"><f aca="false">IF(AND(ISNUMBER(JY87),ISNUMBER(EK87)),JY87-EK87,&quot;&quot;)</f><v></v></c><c r="LV87" s="38" t="str"><f aca="false">IF(AND(ISNUMBER(JZ87),ISNUMBER(EL87)),JZ87-EL87,&quot;&quot;)</f><v></v></c><c r="LW87" s="38" t="str"><f aca="false">IF(AND(ISNUMBER(KA87),ISNUMBER(EM87)),KA87-EM87,&quot;&quot;)</f><v></v></c><c r="LX87" s="38" t="str"><f aca="false">IF(AND(ISNUMBER(KB87),ISNUMBER(EN87)),KB87-EN87,&quot;&quot;)</f><v></v></c><c r="LY87" s="38" t="str"><f aca="false">IF(AND(ISNUMBER(KC87),ISNUMBER(EO87)),KC87-EO87,&quot;&quot;)</f><v></v></c><c r="LZ87" s="38" t="str"><f aca="false">IF(AND(ISNUMBER(KD87),ISNUMBER(EP87)),KD87-EP87,&quot;&quot;)</f><v></v></c><c r="MA87" s="38" t="str"><f aca="false">IF(AND(ISNUMBER(HT87),ISNUMBER(FX87)),HT87-FX87,&quot;&quot;)</f><v></v></c><c r="MB87" s="38" t="str"><f aca="false">IF(AND(ISNUMBER(HU87),ISNUMBER(FY87)),HU87-FY87,&quot;&quot;)</f><v></v></c><c r="MC87" s="38" t="str"><f aca="false">IF(AND(ISNUMBER(HY87),ISNUMBER(GC87)),HY87-GC87,&quot;&quot;)</f><v></v></c><c r="MD87" s="38" t="n"><f aca="false">HZ87-GD87</f><v>0</v></c></row><row collapsed="false" customFormat="false" customHeight="true" hidden="false" ht="26.25" outlineLevel="0" r="88"><c r="A88" s="35" t="n"><v>41346</v></c><c r="B88" s="36" t="s"><v>490</v></c><c r="C88" s="36" t="s"><v>491</v></c><c r="D88" s="37" t="s"><v>339</v></c><c r="E88" s="38" t="n"><v>70</v></c><c r="F88" s="39" t="n"><v>15681</v></c><c r="G88" s="38" t="s"><v>340</v></c><c r="H88" s="38" t="s"><v>333</v></c><c r="I88" s="38" t="n"><v>1830080</v></c><c r="J88" s="38" t="s"><v>364</v></c><c r="P88" s="38" t="n"><v>-0.5</v></c><c r="Q88" s="38" t="n"><v>-0.59</v></c><c r="R88" s="38" t="s"><v>334</v></c><c r="S88" s="44" t="n"><v>41282</v></c><c r="T88" s="45" t="n"><v>1.5</v></c><c r="U88" s="45" t="n"><v>0.75</v></c><c r="V88" s="38" t="n"><v>29</v></c><c r="W88" s="38" t="n"><v>50</v></c><c r="X88" s="38" t="n"><v>10</v></c><c r="Y88" s="38" t="n"><v>617</v></c><c r="Z88" s="38" t="n"><v>23.92</v></c><c r="AA88" s="38" t="n"><v>12.3</v></c><c r="AB88" s="38" t="n"><v>5.05</v></c><c r="AC88" s="38" t="n"><v>2.89</v></c><c r="AD88" s="38" t="n"><v>42.72</v></c><c r="AE88" s="38" t="n"><v>131</v></c><c r="AF88" s="38" t="n"><v>43.21</v></c><c r="AG88" s="38" t="n"><v>41</v></c><c r="AH88" s="38" t="n"><v>0</v></c><c r="AI88" s="38" t="n"><f aca="false">IF(AND(ISNUMBER(SK),SK&gt;0),1,0)</f><v>0</v></c><c r="AK88" s="39" t="s"><v>371</v></c><c r="AZ88" s="38" t="str"><f aca="false">IF(ISNUMBER(AM88),AM88+0.5*AN88,&quot;&quot;)</f><v></v></c><c r="BA88" s="38" t="str"><f aca="false">IF(ISNUMBER(AZ88),IF(ISNUMBER(Q88),AZ88-Q88,&quot;MISSING&quot;),&quot;&quot;)</f><v></v></c><c r="BB88" s="38" t="str"><f aca="false">IF(AND(ISNUMBER(AR88),ISNUMBER(Y88)),AR88-Y88,IF(ISNUMBER(AR88),&quot;MISSING&quot;,&quot;&quot;))</f><v></v></c><c r="BC88" s="48" t="s"><v>371</v></c><c r="BD88" s="47"/><c r="BR88" s="38" t="str"><f aca="false">IF(ISNUMBER(BE88),BE88+0.5*BF88,&quot;&quot;)</f><v></v></c><c r="BS88" s="38" t="str"><f aca="false">IF(ISNUMBER(BR88),IF(ISNUMBER($Q88),BR88-$Q88,&quot;MISSING&quot;),&quot;&quot;)</f><v></v></c><c r="BT88" s="38" t="str"><f aca="false">IF(AND(ISNUMBER(BJ88),ISNUMBER($Y88)),BJ88-$Y88,IF(ISNUMBER(BJ88),&quot;MISSING&quot;,&quot;&quot;))</f><v></v></c><c r="BU88" s="38" t="n"><f aca="false">IF(AND(ISBLANK($AM88),ISBLANK($BE88)),0,1)</f><v>0</v></c><c r="BV88" s="38" t="n"><f aca="false">IF(AND(ISNUMBER($AM88),ISNUMBER($BE88)),1,0)</f><v>0</v></c><c r="BW88" s="38" t="str"><f aca="false">IF(BV88,SE_PREOP,&quot;&quot;)</f><v></v></c><c r="BX88" s="38" t="str"><f aca="false">IF(FU_6_AND_12,SE_6,&quot;&quot;)</f><v></v></c><c r="BY88" s="38" t="str"><f aca="false">IF(FU_6_AND_12,SE_12,&quot;&quot;)</f><v></v></c><c r="BZ88" s="49" t="n"><f aca="false">IF(AND(ISNUMBER(BC88),ISNUMBER(BE88)),BC88-A88,IF(ISNUMBER(AK88),AK88-A88,0))</f><v>0</v></c><c r="CA88" s="50" t="n"><f aca="false">IF(BZ88&gt;0,BZ88/30,&quot;&quot;)</f><v>0</v></c><c r="CB88" s="38" t="str"><f aca="false">IF(AND(ISNUMBER(AZ88),ISNUMBER(BR88)),(BR88-AZ88),&quot;&quot;)</f><v></v></c><c r="CC88" s="38" t="str"><f aca="false">IF(AND(ISNUMBER(AX88), ISNUMBER(AD88)), AVERAGE(AX88,AV88)-AVERAGE(AD88,AF88),&quot;&quot;)</f><v></v></c><c r="CD88" s="38" t="str"><f aca="false">IF(AND(ISNUMBER(BN88), ISNUMBER(AD88)), AVERAGE(BN88,BP88)-AVERAGE(AD88,AF88),&quot;&quot;)</f><v></v></c><c r="CE88" s="38" t="str"><f aca="false">IF(ISNUMBER(CD88),CD88,IF(ISNUMBER(CC88),CC88,&quot;&quot;))</f><v></v></c><c r="CF88" s="38" t="str"><f aca="false">IF(AND(ISNUMBER(SPH_PREOP),ISNUMBER(SE_LAST_)),SPH_PREOP+CYL_PREOP/2,&quot;&quot;)</f><v></v></c><c r="CG88" s="38" t="str"><f aca="false">IF(ISNUMBER(SE_12),SE_12,IF(ISNUMBER(SE_6),SE_6,&quot;&quot;))</f><v></v></c><c r="CH88" s="51" t="str"><f aca="false">IF(AND(ISNUMBER(SE_LAST_),ISNUMBER(REF_TARGET)),SE_LAST_-REF_TARGET,&quot;&quot;)</f><v></v></c><c r="CI88" s="52" t="str"><f aca="false">IF(ISNUMBER(Y88),IF(ISNUMBER(BJ88),BJ88-Y88,IF(ISNUMBER(AR88),AR88-Y88,&quot;&quot;)),&quot;&quot;)</f><v></v></c><c r="CJ88" s="38" t="str"><f aca="false">IF(ISNUMBER(Z88),IF(ISNUMBER(AT88),AT88-Z88,IF(ISNUMBER(BL88),BL88-Z88,&quot;&quot;)),&quot;&quot;)</f><v></v></c><c r="CK88" s="53" t="str"><f aca="false">IF(ISNUMBER(LAST_SE_ERROR),REF_TARGET,&quot;&quot;)</f><v></v></c><c r="CL88" s="53" t="str"><f aca="false">IF(AND(OR(ISNUMBER(BH88),ISNUMBER(AP88)),ISNUMBER(W88)),-LOG(20/W88)--LOG(20/IF(ISNUMBER(BH88),BH88,AP88)),&quot;&quot;)</f><v></v></c><c r="CM88" s="54" t="n"><f aca="false">IF(ISNUMBER(BF88),BF88,IF(ISNUMBER(AN88),AN88,&quot;&quot;))</f><v>0</v></c><c r="CN88" s="54" t="n"><f aca="false">IF(AND(ISNUMBER(CM88),ISNUMBER(U88)),CM88-U88,&quot;&quot;)</f><v>0</v></c><c r="CO88" s="55" t="n"><f aca="false">IF(ISNUMBER(BCVA_12),BCVA_12,IF(ISNUMBER(BCVA_6),BCVA_6,&quot;&quot;))</f><v>0</v></c><c r="CP88" s="55" t="n"><f aca="false">IF(ISNUMBER(CO88),PREOP_BCVA,&quot;&quot;)</f><v>0</v></c><c r="CQ88" s="56" t="n"><f aca="false">IF(AND(REF_TARGET&lt;=0,REF_TARGET&gt;-1),IF(ISNUMBER(UDVA_12),UDVA_12,IF(ISNUMBER(UDVA_6),UDVA_6,&quot;&quot;)),&quot;&quot;)</f><v>0</v></c><c r="CR88" s="53" t="str"><f aca="false">IF(ISNUMBER(PREOP_PENTACAM_RV),IF(ISNUMBER(SPH_6),IF(ISNUMBER($EQ88),0,1),&quot;&quot;),&quot;&quot;)</f><v></v></c><c r="CS88" s="53" t="str"><f aca="false">IF(ISNUMBER(PREOP_PENTACAM_RV),IF(ISNUMBER(SPH_12),IF(ISNUMBER($GM88),0,1),&quot;&quot;),&quot;&quot;)</f><v></v></c><c r="CT88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88" s="52" t="str"><f aca="false">IF(ISNUMBER(GM88),GM88,IF(ISNUMBER(EQ88),EQ88,&quot;&quot;))</f><v></v></c><c r="IJ88" s="38" t="str"><f aca="false">IF(ISNUMBER(GN88),GN88,IF(ISNUMBER(ER88),ER88,&quot;&quot;))</f><v></v></c><c r="IK88" s="38" t="str"><f aca="false">IF(ISNUMBER(GO88),GO88,IF(ISNUMBER(ES88),ES88,&quot;&quot;))</f><v></v></c><c r="IL88" s="38" t="str"><f aca="false">IF(ISNUMBER(GP88),GP88,IF(ISNUMBER(ET88),ET88,&quot;&quot;))</f><v></v></c><c r="IM88" s="38" t="str"><f aca="false">IF(ISNUMBER(GQ88),GQ88,IF(ISNUMBER(EU88),EU88,&quot;&quot;))</f><v></v></c><c r="IN88" s="38" t="str"><f aca="false">IF(ISNUMBER(GR88),GR88,IF(ISNUMBER(EV88),EV88,&quot;&quot;))</f><v></v></c><c r="IO88" s="38" t="str"><f aca="false">IF(ISNUMBER(GS88),GS88,IF(ISNUMBER(EW88),EW88,&quot;&quot;))</f><v></v></c><c r="IP88" s="38" t="str"><f aca="false">IF(ISNUMBER(GT88),GT88,IF(ISNUMBER(EX88),EX88,&quot;&quot;))</f><v></v></c><c r="IQ88" s="38" t="str"><f aca="false">IF(ISNUMBER(GU88),GU88,IF(ISNUMBER(EY88),EY88,&quot;&quot;))</f><v></v></c><c r="IR88" s="38" t="str"><f aca="false">IF(ISNUMBER(GV88),GV88,IF(ISNUMBER(EZ88),EZ88,&quot;&quot;))</f><v></v></c><c r="IS88" s="38" t="str"><f aca="false">IF(ISNUMBER(GW88),GW88,IF(ISNUMBER(FA88),FA88,&quot;&quot;))</f><v></v></c><c r="IT88" s="38" t="str"><f aca="false">IF(ISNUMBER(GX88),GX88,IF(ISNUMBER(FB88),FB88,&quot;&quot;))</f><v></v></c><c r="IU88" s="38" t="str"><f aca="false">IF(ISNUMBER(GY88),GY88,IF(ISNUMBER(FC88),FC88,&quot;&quot;))</f><v></v></c><c r="IV88" s="38" t="str"><f aca="false">IF(ISNUMBER(GZ88),GZ88,IF(ISNUMBER(FD88),FD88,&quot;&quot;))</f><v></v></c><c r="IW88" s="38" t="str"><f aca="false">IF(ISNUMBER(HA88),HA88,IF(ISNUMBER(FE88),FE88,&quot;&quot;))</f><v></v></c><c r="IX88" s="38" t="str"><f aca="false">IF(ISNUMBER(HB88),HB88,IF(ISNUMBER(FF88),FF88,&quot;&quot;))</f><v></v></c><c r="IY88" s="38" t="str"><f aca="false">IF(ISNUMBER(HC88),HC88,IF(ISNUMBER(FG88),FG88,&quot;&quot;))</f><v></v></c><c r="IZ88" s="38" t="str"><f aca="false">IF(ISNUMBER(HD88),HD88,IF(ISNUMBER(FH88),FH88,&quot;&quot;))</f><v></v></c><c r="JA88" s="38" t="str"><f aca="false">IF(ISNUMBER(HE88),HE88,IF(ISNUMBER(FI88),FI88,&quot;&quot;))</f><v></v></c><c r="JB88" s="38" t="str"><f aca="false">IF(ISNUMBER(HF88),HF88,IF(ISNUMBER(FJ88),FJ88,&quot;&quot;))</f><v></v></c><c r="JC88" s="38" t="str"><f aca="false">IF(ISNUMBER(HG88),HG88,IF(ISNUMBER(FK88),FK88,&quot;&quot;))</f><v></v></c><c r="JD88" s="38" t="str"><f aca="false">IF(ISNUMBER(HH88),HH88,IF(ISNUMBER(FL88),FL88,&quot;&quot;))</f><v></v></c><c r="JE88" s="38" t="str"><f aca="false">IF(ISNUMBER(HI88),HI88,IF(ISNUMBER(FM88),FM88,&quot;&quot;))</f><v></v></c><c r="JF88" s="38" t="str"><f aca="false">IF(ISNUMBER(HJ88),HJ88,IF(ISNUMBER(FN88),FN88,&quot;&quot;))</f><v></v></c><c r="JG88" s="38" t="str"><f aca="false">IF(ISNUMBER(HK88),HK88,IF(ISNUMBER(FO88),FO88,&quot;&quot;))</f><v></v></c><c r="JH88" s="38" t="str"><f aca="false">IF(ISNUMBER(HL88),HL88,IF(ISNUMBER(FP88),FP88,&quot;&quot;))</f><v></v></c><c r="JI88" s="38" t="str"><f aca="false">IF(ISNUMBER(HM88),HM88,IF(ISNUMBER(FQ88),FQ88,&quot;&quot;))</f><v></v></c><c r="JJ88" s="38" t="str"><f aca="false">IF(ISNUMBER(HN88),HN88,IF(ISNUMBER(FR88),FR88,&quot;&quot;))</f><v></v></c><c r="JK88" s="38" t="str"><f aca="false">IF(ISNUMBER(HO88),HO88,IF(ISNUMBER(FS88),FS88,&quot;&quot;))</f><v></v></c><c r="JL88" s="38" t="str"><f aca="false">IF(ISNUMBER(HP88),HP88,IF(ISNUMBER(FT88),FT88,&quot;&quot;))</f><v></v></c><c r="JM88" s="38" t="str"><f aca="false">IF(ISNUMBER(HQ88),HQ88,IF(ISNUMBER(FU88),FU88,&quot;&quot;))</f><v></v></c><c r="JN88" s="51" t="str"><f aca="false">IF(ISNUMBER(HR88),HR88,IF(ISNUMBER(FV88),FV88,&quot;&quot;))</f><v></v></c><c r="JO88" s="59" t="str"><f aca="false">IF(ISNUMBER(HS88),HS88,IF(ISNUMBER(FW88),FW88,&quot;&quot;))</f><v></v></c><c r="JP88" s="59" t="str"><f aca="false">IF(ISNUMBER(HT88),HT88,IF(ISNUMBER(FX88),FX88,&quot;&quot;))</f><v></v></c><c r="JQ88" s="59" t="str"><f aca="false">IF(ISNUMBER(HU88),HU88,IF(ISNUMBER(FY88),FY88,&quot;&quot;))</f><v></v></c><c r="JR88" s="59" t="str"><f aca="false">IF(ISNUMBER(HV88),HV88,IF(ISNUMBER(FZ88),FZ88,&quot;&quot;))</f><v></v></c><c r="JS88" s="59" t="str"><f aca="false">IF(ISNUMBER(HW88),HW88,IF(ISNUMBER(GA88),GA88,&quot;&quot;))</f><v></v></c><c r="JT88" s="59" t="str"><f aca="false">IF(ISNUMBER(HX88),HX88,IF(ISNUMBER(GB88),GB88,&quot;&quot;))</f><v></v></c><c r="JU88" s="59" t="str"><f aca="false">IF(ISNUMBER(HY88),HY88,IF(ISNUMBER(GC88),GC88,&quot;&quot;))</f><v></v></c><c r="JV88" s="59" t="str"><f aca="false">IF(ISNUMBER(HZ88),HZ88,IF(ISNUMBER(GD88),GD88,&quot;&quot;))</f><v></v></c><c r="JW88" s="59" t="str"><f aca="false">IF(ISNUMBER(IA88),IA88,IF(ISNUMBER(GE88),GE88,&quot;&quot;))</f><v></v></c><c r="JX88" s="59" t="str"><f aca="false">IF(ISNUMBER(IB88),IB88,IF(ISNUMBER(GF88),GF88,&quot;&quot;))</f><v></v></c><c r="JY88" s="59" t="str"><f aca="false">IF(ISNUMBER(IC88),IC88,IF(ISNUMBER(GG88),GG88,&quot;&quot;))</f><v></v></c><c r="JZ88" s="59" t="str"><f aca="false">IF(ISNUMBER(ID88),ID88,IF(ISNUMBER(GH88),GH88,&quot;&quot;))</f><v></v></c><c r="KA88" s="59" t="str"><f aca="false">IF(ISNUMBER(IE88),IE88,IF(ISNUMBER(GI88),GI88,&quot;&quot;))</f><v></v></c><c r="KB88" s="59" t="str"><f aca="false">IF(ISNUMBER(IF88),IF88,IF(ISNUMBER(GJ88),GJ88,&quot;&quot;))</f><v></v></c><c r="KC88" s="59" t="str"><f aca="false">IF(ISNUMBER(IG88),IG88,IF(ISNUMBER(GK88),GK88,&quot;&quot;))</f><v></v></c><c r="KD88" s="61" t="str"><f aca="false">IF(ISNUMBER(IH88),IH88,IF(ISNUMBER(GL88),GL88,&quot;&quot;))</f><v></v></c><c r="KE88" s="52" t="str"><f aca="false">IF(AND(ISNUMBER(II88),ISNUMBER(CU88)),II88-CU88,&quot;&quot;)</f><v></v></c><c r="KF88" s="38" t="str"><f aca="false">IF(AND(ISNUMBER(IJ88),ISNUMBER(CV88)),IJ88-CV88,&quot;&quot;)</f><v></v></c><c r="KG88" s="38" t="str"><f aca="false">IF(AND(ISNUMBER(IK88),ISNUMBER(CW88)),IK88-CW88,&quot;&quot;)</f><v></v></c><c r="KH88" s="38" t="str"><f aca="false">IF(AND(ISNUMBER(IL88),ISNUMBER(CX88)),IL88-CX88,&quot;&quot;)</f><v></v></c><c r="KI88" s="38" t="str"><f aca="false">IF(AND(ISNUMBER(IM88),ISNUMBER(CY88)),IM88-CY88,&quot;&quot;)</f><v></v></c><c r="KJ88" s="38" t="str"><f aca="false">IF(AND(ISNUMBER(IN88),ISNUMBER(CZ88)),IN88-CZ88,&quot;&quot;)</f><v></v></c><c r="KK88" s="38" t="str"><f aca="false">IF(AND(ISNUMBER(IO88),ISNUMBER(DA88)),IO88-DA88,&quot;&quot;)</f><v></v></c><c r="KL88" s="38" t="str"><f aca="false">IF(AND(ISNUMBER(IP88),ISNUMBER(DB88)),IP88-DB88,&quot;&quot;)</f><v></v></c><c r="KM88" s="38" t="str"><f aca="false">IF(AND(ISNUMBER(IQ88),ISNUMBER(DC88)),IQ88-DC88,&quot;&quot;)</f><v></v></c><c r="KN88" s="38" t="str"><f aca="false">IF(AND(ISNUMBER(IR88),ISNUMBER(DD88)),IR88-DD88,&quot;&quot;)</f><v></v></c><c r="KO88" s="38" t="str"><f aca="false">IF(AND(ISNUMBER(IS88),ISNUMBER(DE88)),IS88-DE88,&quot;&quot;)</f><v></v></c><c r="KP88" s="38" t="str"><f aca="false">IF(AND(ISNUMBER(IT88),ISNUMBER(DF88)),IT88-DF88,&quot;&quot;)</f><v></v></c><c r="KQ88" s="38" t="str"><f aca="false">IF(AND(ISNUMBER(IU88),ISNUMBER(DG88)),IU88-DG88,&quot;&quot;)</f><v></v></c><c r="KR88" s="38" t="str"><f aca="false">IF(AND(ISNUMBER(IV88),ISNUMBER(DH88)),IV88-DH88,&quot;&quot;)</f><v></v></c><c r="KS88" s="38" t="str"><f aca="false">IF(AND(ISNUMBER(IW88),ISNUMBER(DI88)),IW88-DI88,&quot;&quot;)</f><v></v></c><c r="KT88" s="38" t="str"><f aca="false">IF(AND(ISNUMBER(IX88),ISNUMBER(DJ88)),IX88-DJ88,&quot;&quot;)</f><v></v></c><c r="KU88" s="38" t="str"><f aca="false">IF(AND(ISNUMBER(IY88),ISNUMBER(DK88)),IY88-DK88,&quot;&quot;)</f><v></v></c><c r="KV88" s="38" t="str"><f aca="false">IF(AND(ISNUMBER(IZ88),ISNUMBER(DL88)),IZ88-DL88,&quot;&quot;)</f><v></v></c><c r="KW88" s="38" t="str"><f aca="false">IF(AND(ISNUMBER(JA88),ISNUMBER(DM88)),JA88-DM88,&quot;&quot;)</f><v></v></c><c r="KX88" s="38" t="str"><f aca="false">IF(AND(ISNUMBER(JB88),ISNUMBER(DN88)),JB88-DN88,&quot;&quot;)</f><v></v></c><c r="KY88" s="38" t="str"><f aca="false">IF(AND(ISNUMBER(JC88),ISNUMBER(DO88)),JC88-DO88,&quot;&quot;)</f><v></v></c><c r="KZ88" s="38" t="str"><f aca="false">IF(AND(ISNUMBER(JD88),ISNUMBER(DP88)),JD88-DP88,&quot;&quot;)</f><v></v></c><c r="LA88" s="38" t="str"><f aca="false">IF(AND(ISNUMBER(JE88),ISNUMBER(DQ88)),JE88-DQ88,&quot;&quot;)</f><v></v></c><c r="LB88" s="38" t="str"><f aca="false">IF(AND(ISNUMBER(JF88),ISNUMBER(DR88)),JF88-DR88,&quot;&quot;)</f><v></v></c><c r="LC88" s="38" t="str"><f aca="false">IF(AND(ISNUMBER(JG88),ISNUMBER(DS88)),JG88-DS88,&quot;&quot;)</f><v></v></c><c r="LD88" s="38" t="str"><f aca="false">IF(AND(ISNUMBER(JH88),ISNUMBER(DT88)),JH88-DT88,&quot;&quot;)</f><v></v></c><c r="LE88" s="38" t="str"><f aca="false">IF(AND(ISNUMBER(JI88),ISNUMBER(DU88)),JI88-DU88,&quot;&quot;)</f><v></v></c><c r="LF88" s="38" t="str"><f aca="false">IF(AND(ISNUMBER(JJ88),ISNUMBER(DV88)),JJ88-DV88,&quot;&quot;)</f><v></v></c><c r="LG88" s="38" t="str"><f aca="false">IF(AND(ISNUMBER(JK88),ISNUMBER(DW88)),JK88-DW88,&quot;&quot;)</f><v></v></c><c r="LH88" s="38" t="str"><f aca="false">IF(AND(ISNUMBER(JL88),ISNUMBER(DX88)),JL88-DX88,&quot;&quot;)</f><v></v></c><c r="LI88" s="38" t="str"><f aca="false">IF(AND(ISNUMBER(JM88),ISNUMBER(DY88)),JM88-DY88,&quot;&quot;)</f><v></v></c><c r="LJ88" s="38" t="str"><f aca="false">IF(AND(ISNUMBER(JN88),ISNUMBER(DZ88)),JN88-DZ88,&quot;&quot;)</f><v></v></c><c r="LK88" s="38" t="str"><f aca="false">IF(AND(ISNUMBER(JO88),ISNUMBER(EA88)),JO88-EA88,&quot;&quot;)</f><v></v></c><c r="LL88" s="38" t="str"><f aca="false">IF(AND(ISNUMBER(JP88),ISNUMBER(EB88)),JP88-EB88,&quot;&quot;)</f><v></v></c><c r="LM88" s="38" t="str"><f aca="false">IF(AND(ISNUMBER(JQ88),ISNUMBER(EC88)),JQ88-EC88,&quot;&quot;)</f><v></v></c><c r="LN88" s="38" t="str"><f aca="false">IF(AND(ISNUMBER(JR88),ISNUMBER(ED88)),JR88-ED88,&quot;&quot;)</f><v></v></c><c r="LO88" s="38" t="str"><f aca="false">IF(AND(ISNUMBER(JS88),ISNUMBER(EE88)),JS88-EE88,&quot;&quot;)</f><v></v></c><c r="LP88" s="38" t="str"><f aca="false">IF(AND(ISNUMBER(JT88),ISNUMBER(EF88)),JT88-EF88,&quot;&quot;)</f><v></v></c><c r="LQ88" s="38" t="str"><f aca="false">IF(AND(ISNUMBER(JU88),ISNUMBER(EG88)),JU88-EG88,&quot;&quot;)</f><v></v></c><c r="LR88" s="38" t="str"><f aca="false">IF(AND(ISNUMBER(JV88),ISNUMBER(EH88)),JV88-EH88,&quot;&quot;)</f><v></v></c><c r="LS88" s="38" t="str"><f aca="false">IF(AND(ISNUMBER(JW88),ISNUMBER(EI88)),JW88-EI88,&quot;&quot;)</f><v></v></c><c r="LT88" s="38" t="str"><f aca="false">IF(AND(ISNUMBER(JX88),ISNUMBER(EJ88)),JX88-EJ88,&quot;&quot;)</f><v></v></c><c r="LU88" s="38" t="str"><f aca="false">IF(AND(ISNUMBER(JY88),ISNUMBER(EK88)),JY88-EK88,&quot;&quot;)</f><v></v></c><c r="LV88" s="38" t="str"><f aca="false">IF(AND(ISNUMBER(JZ88),ISNUMBER(EL88)),JZ88-EL88,&quot;&quot;)</f><v></v></c><c r="LW88" s="38" t="str"><f aca="false">IF(AND(ISNUMBER(KA88),ISNUMBER(EM88)),KA88-EM88,&quot;&quot;)</f><v></v></c><c r="LX88" s="38" t="str"><f aca="false">IF(AND(ISNUMBER(KB88),ISNUMBER(EN88)),KB88-EN88,&quot;&quot;)</f><v></v></c><c r="LY88" s="38" t="str"><f aca="false">IF(AND(ISNUMBER(KC88),ISNUMBER(EO88)),KC88-EO88,&quot;&quot;)</f><v></v></c><c r="LZ88" s="38" t="str"><f aca="false">IF(AND(ISNUMBER(KD88),ISNUMBER(EP88)),KD88-EP88,&quot;&quot;)</f><v></v></c><c r="MA88" s="38" t="str"><f aca="false">IF(AND(ISNUMBER(HT88),ISNUMBER(FX88)),HT88-FX88,&quot;&quot;)</f><v></v></c><c r="MB88" s="38" t="str"><f aca="false">IF(AND(ISNUMBER(HU88),ISNUMBER(FY88)),HU88-FY88,&quot;&quot;)</f><v></v></c><c r="MC88" s="38" t="str"><f aca="false">IF(AND(ISNUMBER(HY88),ISNUMBER(GC88)),HY88-GC88,&quot;&quot;)</f><v></v></c><c r="MD88" s="38" t="n"><f aca="false">HZ88-GD88</f><v>0</v></c></row><row collapsed="false" customFormat="false" customHeight="true" hidden="false" ht="26.25" outlineLevel="0" r="89"><c r="A89" s="35" t="n"><v>41150</v></c><c r="B89" s="36" t="s"><v>492</v></c><c r="C89" s="36" t="s"><v>493</v></c><c r="D89" s="37" t="s"><v>339</v></c><c r="E89" s="38" t="n"><v>75</v></c><c r="F89" s="39" t="n"><v>13667</v></c><c r="G89" s="38" t="s"><v>494</v></c><c r="H89" s="38" t="s"><v>333</v></c><c r="I89" s="38" t="n"><v>1833735</v></c><c r="J89" s="38" t="s"><v>364</v></c><c r="K89" s="91"/><c r="L89" s="91"/><c r="M89" s="91"/><c r="N89" s="91"/><c r="O89" s="91"/><c r="P89" s="42" t="n"><v>-0.5</v></c><c r="Q89" s="38" t="n"><v>-0.44</v></c><c r="R89" s="38" t="s"><v>334</v></c><c r="S89" s="44" t="n"><v>41148</v></c><c r="T89" s="45" t="n"><v>-4.5</v></c><c r="U89" s="45" t="n"><v>1.5</v></c><c r="V89" s="38" t="n"><v>150</v></c><c r="W89" s="38" t="n"><v>60</v></c><c r="X89" s="38" t="n"><v>15</v></c><c r="Y89" s="38" t="n"><v>586</v></c><c r="Z89" s="38" t="n"><v>23.31</v></c><c r="AA89" s="38" t="n"><v>11.4</v></c><c r="AB89" s="38" t="n"><v>3.87</v></c><c r="AC89" s="38" t="n"><v>3.16</v></c><c r="AD89" s="38" t="n"><v>44.88</v></c><c r="AE89" s="38" t="n"><v>56</v></c><c r="AF89" s="38" t="n"><v>47.2</v></c><c r="AG89" s="38" t="n"><v>146</v></c><c r="AH89" s="38" t="n"><v>0</v></c><c r="AI89" s="38" t="n"><f aca="false">IF(AND(ISNUMBER(SK),SK&gt;0),1,0)</f><v>0</v></c><c r="AJ89" s="34" t="s"><v>495</v></c><c r="AK89" s="48" t="s"><v>371</v></c><c r="AL89" s="105"/><c r="AZ89" s="38" t="str"><f aca="false">IF(ISNUMBER(AM89),AM89+0.5*AN89,&quot;&quot;)</f><v></v></c><c r="BA89" s="38" t="str"><f aca="false">IF(ISNUMBER(AZ89),IF(ISNUMBER(Q89),AZ89-Q89,&quot;MISSING&quot;),&quot;&quot;)</f><v></v></c><c r="BB89" s="38" t="str"><f aca="false">IF(AND(ISNUMBER(AR89),ISNUMBER(Y89)),AR89-Y89,IF(ISNUMBER(AR89),&quot;MISSING&quot;,&quot;&quot;))</f><v></v></c><c r="BC89" s="48" t="s"><v>336</v></c><c r="BD89" s="47"/><c r="BR89" s="38" t="str"><f aca="false">IF(ISNUMBER(BE89),BE89+0.5*BF89,&quot;&quot;)</f><v></v></c><c r="BS89" s="38" t="str"><f aca="false">IF(ISNUMBER(BR89),IF(ISNUMBER($Q89),BR89-$Q89,&quot;MISSING&quot;),&quot;&quot;)</f><v></v></c><c r="BT89" s="38" t="str"><f aca="false">IF(AND(ISNUMBER(BJ89),ISNUMBER($Y89)),BJ89-$Y89,IF(ISNUMBER(BJ89),&quot;MISSING&quot;,&quot;&quot;))</f><v></v></c><c r="BU89" s="38" t="n"><f aca="false">IF(AND(ISBLANK($AM89),ISBLANK($BE89)),0,1)</f><v>0</v></c><c r="BV89" s="38" t="n"><f aca="false">IF(AND(ISNUMBER($AM89),ISNUMBER($BE89)),1,0)</f><v>0</v></c><c r="BW89" s="38" t="str"><f aca="false">IF(BV89,SE_PREOP,&quot;&quot;)</f><v></v></c><c r="BX89" s="38" t="str"><f aca="false">IF(FU_6_AND_12,SE_6,&quot;&quot;)</f><v></v></c><c r="BY89" s="38" t="str"><f aca="false">IF(FU_6_AND_12,SE_12,&quot;&quot;)</f><v></v></c><c r="BZ89" s="49" t="n"><f aca="false">IF(AND(ISNUMBER(BC89),ISNUMBER(BE89)),BC89-A89,IF(ISNUMBER(AK89),AK89-A89,0))</f><v>0</v></c><c r="CA89" s="50" t="n"><f aca="false">IF(BZ89&gt;0,BZ89/30,&quot;&quot;)</f><v>0</v></c><c r="CB89" s="38" t="str"><f aca="false">IF(AND(ISNUMBER(AZ89),ISNUMBER(BR89)),(BR89-AZ89),&quot;&quot;)</f><v></v></c><c r="CC89" s="38" t="str"><f aca="false">IF(AND(ISNUMBER(AX89), ISNUMBER(AD89)), AVERAGE(AX89,AV89)-AVERAGE(AD89,AF89),&quot;&quot;)</f><v></v></c><c r="CD89" s="38" t="str"><f aca="false">IF(AND(ISNUMBER(BN89), ISNUMBER(AD89)), AVERAGE(BN89,BP89)-AVERAGE(AD89,AF89),&quot;&quot;)</f><v></v></c><c r="CE89" s="38" t="str"><f aca="false">IF(ISNUMBER(CD89),CD89,IF(ISNUMBER(CC89),CC89,&quot;&quot;))</f><v></v></c><c r="CF89" s="38" t="str"><f aca="false">IF(AND(ISNUMBER(SPH_PREOP),ISNUMBER(SE_LAST_)),SPH_PREOP+CYL_PREOP/2,&quot;&quot;)</f><v></v></c><c r="CG89" s="38" t="str"><f aca="false">IF(ISNUMBER(SE_12),SE_12,IF(ISNUMBER(SE_6),SE_6,&quot;&quot;))</f><v></v></c><c r="CH89" s="51" t="str"><f aca="false">IF(AND(ISNUMBER(SE_LAST_),ISNUMBER(REF_TARGET)),SE_LAST_-REF_TARGET,&quot;&quot;)</f><v></v></c><c r="CI89" s="52" t="str"><f aca="false">IF(ISNUMBER(Y89),IF(ISNUMBER(BJ89),BJ89-Y89,IF(ISNUMBER(AR89),AR89-Y89,&quot;&quot;)),&quot;&quot;)</f><v></v></c><c r="CJ89" s="38" t="str"><f aca="false">IF(ISNUMBER(Z89),IF(ISNUMBER(AT89),AT89-Z89,IF(ISNUMBER(BL89),BL89-Z89,&quot;&quot;)),&quot;&quot;)</f><v></v></c><c r="CK89" s="53" t="str"><f aca="false">IF(ISNUMBER(LAST_SE_ERROR),REF_TARGET,&quot;&quot;)</f><v></v></c><c r="CL89" s="53" t="str"><f aca="false">IF(AND(OR(ISNUMBER(BH89),ISNUMBER(AP89)),ISNUMBER(W89)),-LOG(20/W89)--LOG(20/IF(ISNUMBER(BH89),BH89,AP89)),&quot;&quot;)</f><v></v></c><c r="CM89" s="54" t="n"><f aca="false">IF(ISNUMBER(BF89),BF89,IF(ISNUMBER(AN89),AN89,&quot;&quot;))</f><v>0</v></c><c r="CN89" s="54" t="n"><f aca="false">IF(AND(ISNUMBER(CM89),ISNUMBER(U89)),CM89-U89,&quot;&quot;)</f><v>0</v></c><c r="CO89" s="55" t="n"><f aca="false">IF(ISNUMBER(BCVA_12),BCVA_12,IF(ISNUMBER(BCVA_6),BCVA_6,&quot;&quot;))</f><v>0</v></c><c r="CP89" s="55" t="n"><f aca="false">IF(ISNUMBER(CO89),PREOP_BCVA,&quot;&quot;)</f><v>0</v></c><c r="CQ89" s="56" t="n"><f aca="false">IF(AND(REF_TARGET&lt;=0,REF_TARGET&gt;-1),IF(ISNUMBER(UDVA_12),UDVA_12,IF(ISNUMBER(UDVA_6),UDVA_6,&quot;&quot;)),&quot;&quot;)</f><v>0</v></c><c r="CR89" s="53" t="str"><f aca="false">IF(ISNUMBER(PREOP_PENTACAM_RV),IF(ISNUMBER(SPH_6),IF(ISNUMBER($EQ89),0,1),&quot;&quot;),&quot;&quot;)</f><v></v></c><c r="CS89" s="53" t="str"><f aca="false">IF(ISNUMBER(PREOP_PENTACAM_RV),IF(ISNUMBER(SPH_12),IF(ISNUMBER($GM89),0,1),&quot;&quot;),&quot;&quot;)</f><v></v></c><c r="CT89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89" s="52" t="str"><f aca="false">IF(ISNUMBER(GM89),GM89,IF(ISNUMBER(EQ89),EQ89,&quot;&quot;))</f><v></v></c><c r="IJ89" s="38" t="str"><f aca="false">IF(ISNUMBER(GN89),GN89,IF(ISNUMBER(ER89),ER89,&quot;&quot;))</f><v></v></c><c r="IK89" s="38" t="str"><f aca="false">IF(ISNUMBER(GO89),GO89,IF(ISNUMBER(ES89),ES89,&quot;&quot;))</f><v></v></c><c r="IL89" s="38" t="str"><f aca="false">IF(ISNUMBER(GP89),GP89,IF(ISNUMBER(ET89),ET89,&quot;&quot;))</f><v></v></c><c r="IM89" s="38" t="str"><f aca="false">IF(ISNUMBER(GQ89),GQ89,IF(ISNUMBER(EU89),EU89,&quot;&quot;))</f><v></v></c><c r="IN89" s="38" t="str"><f aca="false">IF(ISNUMBER(GR89),GR89,IF(ISNUMBER(EV89),EV89,&quot;&quot;))</f><v></v></c><c r="IO89" s="38" t="str"><f aca="false">IF(ISNUMBER(GS89),GS89,IF(ISNUMBER(EW89),EW89,&quot;&quot;))</f><v></v></c><c r="IP89" s="38" t="str"><f aca="false">IF(ISNUMBER(GT89),GT89,IF(ISNUMBER(EX89),EX89,&quot;&quot;))</f><v></v></c><c r="IQ89" s="38" t="str"><f aca="false">IF(ISNUMBER(GU89),GU89,IF(ISNUMBER(EY89),EY89,&quot;&quot;))</f><v></v></c><c r="IR89" s="38" t="str"><f aca="false">IF(ISNUMBER(GV89),GV89,IF(ISNUMBER(EZ89),EZ89,&quot;&quot;))</f><v></v></c><c r="IS89" s="38" t="str"><f aca="false">IF(ISNUMBER(GW89),GW89,IF(ISNUMBER(FA89),FA89,&quot;&quot;))</f><v></v></c><c r="IT89" s="38" t="str"><f aca="false">IF(ISNUMBER(GX89),GX89,IF(ISNUMBER(FB89),FB89,&quot;&quot;))</f><v></v></c><c r="IU89" s="38" t="str"><f aca="false">IF(ISNUMBER(GY89),GY89,IF(ISNUMBER(FC89),FC89,&quot;&quot;))</f><v></v></c><c r="IV89" s="38" t="str"><f aca="false">IF(ISNUMBER(GZ89),GZ89,IF(ISNUMBER(FD89),FD89,&quot;&quot;))</f><v></v></c><c r="IW89" s="38" t="str"><f aca="false">IF(ISNUMBER(HA89),HA89,IF(ISNUMBER(FE89),FE89,&quot;&quot;))</f><v></v></c><c r="IX89" s="38" t="str"><f aca="false">IF(ISNUMBER(HB89),HB89,IF(ISNUMBER(FF89),FF89,&quot;&quot;))</f><v></v></c><c r="IY89" s="38" t="str"><f aca="false">IF(ISNUMBER(HC89),HC89,IF(ISNUMBER(FG89),FG89,&quot;&quot;))</f><v></v></c><c r="IZ89" s="38" t="str"><f aca="false">IF(ISNUMBER(HD89),HD89,IF(ISNUMBER(FH89),FH89,&quot;&quot;))</f><v></v></c><c r="JA89" s="38" t="str"><f aca="false">IF(ISNUMBER(HE89),HE89,IF(ISNUMBER(FI89),FI89,&quot;&quot;))</f><v></v></c><c r="JB89" s="38" t="str"><f aca="false">IF(ISNUMBER(HF89),HF89,IF(ISNUMBER(FJ89),FJ89,&quot;&quot;))</f><v></v></c><c r="JC89" s="38" t="str"><f aca="false">IF(ISNUMBER(HG89),HG89,IF(ISNUMBER(FK89),FK89,&quot;&quot;))</f><v></v></c><c r="JD89" s="38" t="str"><f aca="false">IF(ISNUMBER(HH89),HH89,IF(ISNUMBER(FL89),FL89,&quot;&quot;))</f><v></v></c><c r="JE89" s="38" t="str"><f aca="false">IF(ISNUMBER(HI89),HI89,IF(ISNUMBER(FM89),FM89,&quot;&quot;))</f><v></v></c><c r="JF89" s="38" t="str"><f aca="false">IF(ISNUMBER(HJ89),HJ89,IF(ISNUMBER(FN89),FN89,&quot;&quot;))</f><v></v></c><c r="JG89" s="38" t="str"><f aca="false">IF(ISNUMBER(HK89),HK89,IF(ISNUMBER(FO89),FO89,&quot;&quot;))</f><v></v></c><c r="JH89" s="38" t="str"><f aca="false">IF(ISNUMBER(HL89),HL89,IF(ISNUMBER(FP89),FP89,&quot;&quot;))</f><v></v></c><c r="JI89" s="38" t="str"><f aca="false">IF(ISNUMBER(HM89),HM89,IF(ISNUMBER(FQ89),FQ89,&quot;&quot;))</f><v></v></c><c r="JJ89" s="38" t="str"><f aca="false">IF(ISNUMBER(HN89),HN89,IF(ISNUMBER(FR89),FR89,&quot;&quot;))</f><v></v></c><c r="JK89" s="38" t="str"><f aca="false">IF(ISNUMBER(HO89),HO89,IF(ISNUMBER(FS89),FS89,&quot;&quot;))</f><v></v></c><c r="JL89" s="38" t="str"><f aca="false">IF(ISNUMBER(HP89),HP89,IF(ISNUMBER(FT89),FT89,&quot;&quot;))</f><v></v></c><c r="JM89" s="38" t="str"><f aca="false">IF(ISNUMBER(HQ89),HQ89,IF(ISNUMBER(FU89),FU89,&quot;&quot;))</f><v></v></c><c r="JN89" s="51" t="str"><f aca="false">IF(ISNUMBER(HR89),HR89,IF(ISNUMBER(FV89),FV89,&quot;&quot;))</f><v></v></c><c r="JO89" s="59" t="str"><f aca="false">IF(ISNUMBER(HS89),HS89,IF(ISNUMBER(FW89),FW89,&quot;&quot;))</f><v></v></c><c r="JP89" s="59" t="str"><f aca="false">IF(ISNUMBER(HT89),HT89,IF(ISNUMBER(FX89),FX89,&quot;&quot;))</f><v></v></c><c r="JQ89" s="59" t="str"><f aca="false">IF(ISNUMBER(HU89),HU89,IF(ISNUMBER(FY89),FY89,&quot;&quot;))</f><v></v></c><c r="JR89" s="59" t="str"><f aca="false">IF(ISNUMBER(HV89),HV89,IF(ISNUMBER(FZ89),FZ89,&quot;&quot;))</f><v></v></c><c r="JS89" s="59" t="str"><f aca="false">IF(ISNUMBER(HW89),HW89,IF(ISNUMBER(GA89),GA89,&quot;&quot;))</f><v></v></c><c r="JT89" s="59" t="str"><f aca="false">IF(ISNUMBER(HX89),HX89,IF(ISNUMBER(GB89),GB89,&quot;&quot;))</f><v></v></c><c r="JU89" s="59" t="str"><f aca="false">IF(ISNUMBER(HY89),HY89,IF(ISNUMBER(GC89),GC89,&quot;&quot;))</f><v></v></c><c r="JV89" s="59" t="str"><f aca="false">IF(ISNUMBER(HZ89),HZ89,IF(ISNUMBER(GD89),GD89,&quot;&quot;))</f><v></v></c><c r="JW89" s="59" t="str"><f aca="false">IF(ISNUMBER(IA89),IA89,IF(ISNUMBER(GE89),GE89,&quot;&quot;))</f><v></v></c><c r="JX89" s="59" t="str"><f aca="false">IF(ISNUMBER(IB89),IB89,IF(ISNUMBER(GF89),GF89,&quot;&quot;))</f><v></v></c><c r="JY89" s="59" t="str"><f aca="false">IF(ISNUMBER(IC89),IC89,IF(ISNUMBER(GG89),GG89,&quot;&quot;))</f><v></v></c><c r="JZ89" s="59" t="str"><f aca="false">IF(ISNUMBER(ID89),ID89,IF(ISNUMBER(GH89),GH89,&quot;&quot;))</f><v></v></c><c r="KA89" s="59" t="str"><f aca="false">IF(ISNUMBER(IE89),IE89,IF(ISNUMBER(GI89),GI89,&quot;&quot;))</f><v></v></c><c r="KB89" s="59" t="str"><f aca="false">IF(ISNUMBER(IF89),IF89,IF(ISNUMBER(GJ89),GJ89,&quot;&quot;))</f><v></v></c><c r="KC89" s="59" t="str"><f aca="false">IF(ISNUMBER(IG89),IG89,IF(ISNUMBER(GK89),GK89,&quot;&quot;))</f><v></v></c><c r="KD89" s="61" t="str"><f aca="false">IF(ISNUMBER(IH89),IH89,IF(ISNUMBER(GL89),GL89,&quot;&quot;))</f><v></v></c><c r="KE89" s="52" t="str"><f aca="false">IF(AND(ISNUMBER(II89),ISNUMBER(CU89)),II89-CU89,&quot;&quot;)</f><v></v></c><c r="KF89" s="38" t="str"><f aca="false">IF(AND(ISNUMBER(IJ89),ISNUMBER(CV89)),IJ89-CV89,&quot;&quot;)</f><v></v></c><c r="KG89" s="38" t="str"><f aca="false">IF(AND(ISNUMBER(IK89),ISNUMBER(CW89)),IK89-CW89,&quot;&quot;)</f><v></v></c><c r="KH89" s="38" t="str"><f aca="false">IF(AND(ISNUMBER(IL89),ISNUMBER(CX89)),IL89-CX89,&quot;&quot;)</f><v></v></c><c r="KI89" s="38" t="str"><f aca="false">IF(AND(ISNUMBER(IM89),ISNUMBER(CY89)),IM89-CY89,&quot;&quot;)</f><v></v></c><c r="KJ89" s="38" t="str"><f aca="false">IF(AND(ISNUMBER(IN89),ISNUMBER(CZ89)),IN89-CZ89,&quot;&quot;)</f><v></v></c><c r="KK89" s="38" t="str"><f aca="false">IF(AND(ISNUMBER(IO89),ISNUMBER(DA89)),IO89-DA89,&quot;&quot;)</f><v></v></c><c r="KL89" s="38" t="str"><f aca="false">IF(AND(ISNUMBER(IP89),ISNUMBER(DB89)),IP89-DB89,&quot;&quot;)</f><v></v></c><c r="KM89" s="38" t="str"><f aca="false">IF(AND(ISNUMBER(IQ89),ISNUMBER(DC89)),IQ89-DC89,&quot;&quot;)</f><v></v></c><c r="KN89" s="38" t="str"><f aca="false">IF(AND(ISNUMBER(IR89),ISNUMBER(DD89)),IR89-DD89,&quot;&quot;)</f><v></v></c><c r="KO89" s="38" t="str"><f aca="false">IF(AND(ISNUMBER(IS89),ISNUMBER(DE89)),IS89-DE89,&quot;&quot;)</f><v></v></c><c r="KP89" s="38" t="str"><f aca="false">IF(AND(ISNUMBER(IT89),ISNUMBER(DF89)),IT89-DF89,&quot;&quot;)</f><v></v></c><c r="KQ89" s="38" t="str"><f aca="false">IF(AND(ISNUMBER(IU89),ISNUMBER(DG89)),IU89-DG89,&quot;&quot;)</f><v></v></c><c r="KR89" s="38" t="str"><f aca="false">IF(AND(ISNUMBER(IV89),ISNUMBER(DH89)),IV89-DH89,&quot;&quot;)</f><v></v></c><c r="KS89" s="38" t="str"><f aca="false">IF(AND(ISNUMBER(IW89),ISNUMBER(DI89)),IW89-DI89,&quot;&quot;)</f><v></v></c><c r="KT89" s="38" t="str"><f aca="false">IF(AND(ISNUMBER(IX89),ISNUMBER(DJ89)),IX89-DJ89,&quot;&quot;)</f><v></v></c><c r="KU89" s="38" t="str"><f aca="false">IF(AND(ISNUMBER(IY89),ISNUMBER(DK89)),IY89-DK89,&quot;&quot;)</f><v></v></c><c r="KV89" s="38" t="str"><f aca="false">IF(AND(ISNUMBER(IZ89),ISNUMBER(DL89)),IZ89-DL89,&quot;&quot;)</f><v></v></c><c r="KW89" s="38" t="str"><f aca="false">IF(AND(ISNUMBER(JA89),ISNUMBER(DM89)),JA89-DM89,&quot;&quot;)</f><v></v></c><c r="KX89" s="38" t="str"><f aca="false">IF(AND(ISNUMBER(JB89),ISNUMBER(DN89)),JB89-DN89,&quot;&quot;)</f><v></v></c><c r="KY89" s="38" t="str"><f aca="false">IF(AND(ISNUMBER(JC89),ISNUMBER(DO89)),JC89-DO89,&quot;&quot;)</f><v></v></c><c r="KZ89" s="38" t="str"><f aca="false">IF(AND(ISNUMBER(JD89),ISNUMBER(DP89)),JD89-DP89,&quot;&quot;)</f><v></v></c><c r="LA89" s="38" t="str"><f aca="false">IF(AND(ISNUMBER(JE89),ISNUMBER(DQ89)),JE89-DQ89,&quot;&quot;)</f><v></v></c><c r="LB89" s="38" t="str"><f aca="false">IF(AND(ISNUMBER(JF89),ISNUMBER(DR89)),JF89-DR89,&quot;&quot;)</f><v></v></c><c r="LC89" s="38" t="str"><f aca="false">IF(AND(ISNUMBER(JG89),ISNUMBER(DS89)),JG89-DS89,&quot;&quot;)</f><v></v></c><c r="LD89" s="38" t="str"><f aca="false">IF(AND(ISNUMBER(JH89),ISNUMBER(DT89)),JH89-DT89,&quot;&quot;)</f><v></v></c><c r="LE89" s="38" t="str"><f aca="false">IF(AND(ISNUMBER(JI89),ISNUMBER(DU89)),JI89-DU89,&quot;&quot;)</f><v></v></c><c r="LF89" s="38" t="str"><f aca="false">IF(AND(ISNUMBER(JJ89),ISNUMBER(DV89)),JJ89-DV89,&quot;&quot;)</f><v></v></c><c r="LG89" s="38" t="str"><f aca="false">IF(AND(ISNUMBER(JK89),ISNUMBER(DW89)),JK89-DW89,&quot;&quot;)</f><v></v></c><c r="LH89" s="38" t="str"><f aca="false">IF(AND(ISNUMBER(JL89),ISNUMBER(DX89)),JL89-DX89,&quot;&quot;)</f><v></v></c><c r="LI89" s="38" t="str"><f aca="false">IF(AND(ISNUMBER(JM89),ISNUMBER(DY89)),JM89-DY89,&quot;&quot;)</f><v></v></c><c r="LJ89" s="38" t="str"><f aca="false">IF(AND(ISNUMBER(JN89),ISNUMBER(DZ89)),JN89-DZ89,&quot;&quot;)</f><v></v></c><c r="LK89" s="38" t="str"><f aca="false">IF(AND(ISNUMBER(JO89),ISNUMBER(EA89)),JO89-EA89,&quot;&quot;)</f><v></v></c><c r="LL89" s="38" t="str"><f aca="false">IF(AND(ISNUMBER(JP89),ISNUMBER(EB89)),JP89-EB89,&quot;&quot;)</f><v></v></c><c r="LM89" s="38" t="str"><f aca="false">IF(AND(ISNUMBER(JQ89),ISNUMBER(EC89)),JQ89-EC89,&quot;&quot;)</f><v></v></c><c r="LN89" s="38" t="str"><f aca="false">IF(AND(ISNUMBER(JR89),ISNUMBER(ED89)),JR89-ED89,&quot;&quot;)</f><v></v></c><c r="LO89" s="38" t="str"><f aca="false">IF(AND(ISNUMBER(JS89),ISNUMBER(EE89)),JS89-EE89,&quot;&quot;)</f><v></v></c><c r="LP89" s="38" t="str"><f aca="false">IF(AND(ISNUMBER(JT89),ISNUMBER(EF89)),JT89-EF89,&quot;&quot;)</f><v></v></c><c r="LQ89" s="38" t="str"><f aca="false">IF(AND(ISNUMBER(JU89),ISNUMBER(EG89)),JU89-EG89,&quot;&quot;)</f><v></v></c><c r="LR89" s="38" t="str"><f aca="false">IF(AND(ISNUMBER(JV89),ISNUMBER(EH89)),JV89-EH89,&quot;&quot;)</f><v></v></c><c r="LS89" s="38" t="str"><f aca="false">IF(AND(ISNUMBER(JW89),ISNUMBER(EI89)),JW89-EI89,&quot;&quot;)</f><v></v></c><c r="LT89" s="38" t="str"><f aca="false">IF(AND(ISNUMBER(JX89),ISNUMBER(EJ89)),JX89-EJ89,&quot;&quot;)</f><v></v></c><c r="LU89" s="38" t="str"><f aca="false">IF(AND(ISNUMBER(JY89),ISNUMBER(EK89)),JY89-EK89,&quot;&quot;)</f><v></v></c><c r="LV89" s="38" t="str"><f aca="false">IF(AND(ISNUMBER(JZ89),ISNUMBER(EL89)),JZ89-EL89,&quot;&quot;)</f><v></v></c><c r="LW89" s="38" t="str"><f aca="false">IF(AND(ISNUMBER(KA89),ISNUMBER(EM89)),KA89-EM89,&quot;&quot;)</f><v></v></c><c r="LX89" s="38" t="str"><f aca="false">IF(AND(ISNUMBER(KB89),ISNUMBER(EN89)),KB89-EN89,&quot;&quot;)</f><v></v></c><c r="LY89" s="38" t="str"><f aca="false">IF(AND(ISNUMBER(KC89),ISNUMBER(EO89)),KC89-EO89,&quot;&quot;)</f><v></v></c><c r="LZ89" s="38" t="str"><f aca="false">IF(AND(ISNUMBER(KD89),ISNUMBER(EP89)),KD89-EP89,&quot;&quot;)</f><v></v></c><c r="MA89" s="38" t="str"><f aca="false">IF(AND(ISNUMBER(HT89),ISNUMBER(FX89)),HT89-FX89,&quot;&quot;)</f><v></v></c><c r="MB89" s="38" t="str"><f aca="false">IF(AND(ISNUMBER(HU89),ISNUMBER(FY89)),HU89-FY89,&quot;&quot;)</f><v></v></c><c r="MC89" s="38" t="str"><f aca="false">IF(AND(ISNUMBER(HY89),ISNUMBER(GC89)),HY89-GC89,&quot;&quot;)</f><v></v></c><c r="MD89" s="38" t="n"><f aca="false">HZ89-GD89</f><v>0</v></c></row><row collapsed="false" customFormat="false" customHeight="true" hidden="false" ht="26.25" outlineLevel="0" r="90"><c r="A90" s="35" t="n"><v>41185</v></c><c r="B90" s="36" t="s"><v>496</v></c><c r="C90" s="36" t="s"><v>497</v></c><c r="D90" s="37" t="s"><v>331</v></c><c r="E90" s="38" t="n"><v>65</v></c><c r="F90" s="39" t="n"><v>17150</v></c><c r="G90" s="38" t="s"><v>340</v></c><c r="H90" s="38" t="s"><v>333</v></c><c r="I90" s="38" t="n"><v>1834065</v></c><c r="J90" s="38" t="s"><v>498</v></c><c r="K90" s="40"/><c r="L90" s="41"/><c r="M90" s="41"/><c r="N90" s="41"/><c r="O90" s="41"/><c r="P90" s="38" t="n"><v>-0.75</v></c><c r="Q90" s="38" t="n"><v>-0.95</v></c><c r="R90" s="38" t="s"><v>334</v></c><c r="S90" s="44" t="n"><v>41184</v></c><c r="T90" s="45" t="n"><v>2</v></c><c r="U90" s="45" t="n"><v>1.25</v></c><c r="V90" s="38" t="n"><v>20</v></c><c r="W90" s="38" t="n"><v>50</v></c><c r="X90" s="38" t="n"><v>14</v></c><c r="Z90" s="38" t="n"><v>21.54</v></c><c r="AA90" s="38" t="n"><v>11.7</v></c><c r="AB90" s="38" t="n"><v>5.33</v></c><c r="AC90" s="38" t="n"><v>2.97</v></c><c r="AD90" s="38" t="n"><v>45.49</v></c><c r="AE90" s="38" t="n"><v>97</v></c><c r="AF90" s="38" t="n"><v>45.92</v></c><c r="AG90" s="38" t="n"><v>7</v></c><c r="AH90" s="38" t="n"><v>2</v></c><c r="AI90" s="38" t="n"><f aca="false">IF(AND(ISNUMBER(SK),SK&gt;0),1,0)</f><v>1</v></c><c r="AK90" s="48" t="s"><v>371</v></c><c r="AL90" s="47"/><c r="AZ90" s="38" t="str"><f aca="false">IF(ISNUMBER(AM90),AM90+0.5*AN90,&quot;&quot;)</f><v></v></c><c r="BA90" s="38" t="str"><f aca="false">IF(ISNUMBER(AZ90),IF(ISNUMBER(Q90),AZ90-Q90,&quot;MISSING&quot;),&quot;&quot;)</f><v></v></c><c r="BB90" s="38" t="str"><f aca="false">IF(AND(ISNUMBER(AR90),ISNUMBER(Y90)),AR90-Y90,IF(ISNUMBER(AR90),&quot;MISSING&quot;,&quot;&quot;))</f><v></v></c><c r="BC90" s="48" t="s"><v>336</v></c><c r="BD90" s="47"/><c r="BR90" s="38" t="str"><f aca="false">IF(ISNUMBER(BE90),BE90+0.5*BF90,&quot;&quot;)</f><v></v></c><c r="BS90" s="38" t="str"><f aca="false">IF(ISNUMBER(BR90),IF(ISNUMBER($Q90),BR90-$Q90,&quot;MISSING&quot;),&quot;&quot;)</f><v></v></c><c r="BT90" s="38" t="str"><f aca="false">IF(AND(ISNUMBER(BJ90),ISNUMBER($Y90)),BJ90-$Y90,IF(ISNUMBER(BJ90),&quot;MISSING&quot;,&quot;&quot;))</f><v></v></c><c r="BU90" s="38" t="n"><f aca="false">IF(AND(ISBLANK($AM90),ISBLANK($BE90)),0,1)</f><v>0</v></c><c r="BV90" s="38" t="n"><f aca="false">IF(AND(ISNUMBER($AM90),ISNUMBER($BE90)),1,0)</f><v>0</v></c><c r="BW90" s="38" t="str"><f aca="false">IF(BV90,SE_PREOP,&quot;&quot;)</f><v></v></c><c r="BX90" s="38" t="str"><f aca="false">IF(FU_6_AND_12,SE_6,&quot;&quot;)</f><v></v></c><c r="BY90" s="38" t="str"><f aca="false">IF(FU_6_AND_12,SE_12,&quot;&quot;)</f><v></v></c><c r="BZ90" s="49" t="n"><f aca="false">IF(AND(ISNUMBER(BC90),ISNUMBER(BE90)),BC90-A90,IF(ISNUMBER(AK90),AK90-A90,0))</f><v>0</v></c><c r="CA90" s="50" t="n"><f aca="false">IF(BZ90&gt;0,BZ90/30,&quot;&quot;)</f><v>0</v></c><c r="CB90" s="38" t="str"><f aca="false">IF(AND(ISNUMBER(AZ90),ISNUMBER(BR90)),(BR90-AZ90),&quot;&quot;)</f><v></v></c><c r="CC90" s="38" t="str"><f aca="false">IF(AND(ISNUMBER(AX90), ISNUMBER(AD90)), AVERAGE(AX90,AV90)-AVERAGE(AD90,AF90),&quot;&quot;)</f><v></v></c><c r="CD90" s="38" t="str"><f aca="false">IF(AND(ISNUMBER(BN90), ISNUMBER(AD90)), AVERAGE(BN90,BP90)-AVERAGE(AD90,AF90),&quot;&quot;)</f><v></v></c><c r="CE90" s="38" t="str"><f aca="false">IF(ISNUMBER(CD90),CD90,IF(ISNUMBER(CC90),CC90,&quot;&quot;))</f><v></v></c><c r="CF90" s="38" t="str"><f aca="false">IF(AND(ISNUMBER(SPH_PREOP),ISNUMBER(SE_LAST_)),SPH_PREOP+CYL_PREOP/2,&quot;&quot;)</f><v></v></c><c r="CG90" s="38" t="str"><f aca="false">IF(ISNUMBER(SE_12),SE_12,IF(ISNUMBER(SE_6),SE_6,&quot;&quot;))</f><v></v></c><c r="CH90" s="51" t="str"><f aca="false">IF(AND(ISNUMBER(SE_LAST_),ISNUMBER(REF_TARGET)),SE_LAST_-REF_TARGET,&quot;&quot;)</f><v></v></c><c r="CI90" s="52" t="str"><f aca="false">IF(ISNUMBER(Y90),IF(ISNUMBER(BJ90),BJ90-Y90,IF(ISNUMBER(AR90),AR90-Y90,&quot;&quot;)),&quot;&quot;)</f><v></v></c><c r="CJ90" s="38" t="str"><f aca="false">IF(ISNUMBER(Z90),IF(ISNUMBER(AT90),AT90-Z90,IF(ISNUMBER(BL90),BL90-Z90,&quot;&quot;)),&quot;&quot;)</f><v></v></c><c r="CK90" s="53" t="str"><f aca="false">IF(ISNUMBER(LAST_SE_ERROR),REF_TARGET,&quot;&quot;)</f><v></v></c><c r="CL90" s="53" t="str"><f aca="false">IF(AND(OR(ISNUMBER(BH90),ISNUMBER(AP90)),ISNUMBER(W90)),-LOG(20/W90)--LOG(20/IF(ISNUMBER(BH90),BH90,AP90)),&quot;&quot;)</f><v></v></c><c r="CM90" s="54" t="n"><f aca="false">IF(ISNUMBER(BF90),BF90,IF(ISNUMBER(AN90),AN90,&quot;&quot;))</f><v>0</v></c><c r="CN90" s="54" t="n"><f aca="false">IF(AND(ISNUMBER(CM90),ISNUMBER(U90)),CM90-U90,&quot;&quot;)</f><v>0</v></c><c r="CO90" s="55" t="n"><f aca="false">IF(ISNUMBER(BCVA_12),BCVA_12,IF(ISNUMBER(BCVA_6),BCVA_6,&quot;&quot;))</f><v>0</v></c><c r="CP90" s="55" t="n"><f aca="false">IF(ISNUMBER(CO90),PREOP_BCVA,&quot;&quot;)</f><v>0</v></c><c r="CQ90" s="56" t="n"><f aca="false">IF(AND(REF_TARGET&lt;=0,REF_TARGET&gt;-1),IF(ISNUMBER(UDVA_12),UDVA_12,IF(ISNUMBER(UDVA_6),UDVA_6,&quot;&quot;)),&quot;&quot;)</f><v>0</v></c><c r="CR90" s="53" t="str"><f aca="false">IF(ISNUMBER(PREOP_PENTACAM_RV),IF(ISNUMBER(SPH_6),IF(ISNUMBER($EQ90),0,1),&quot;&quot;),&quot;&quot;)</f><v></v></c><c r="CS90" s="53" t="str"><f aca="false">IF(ISNUMBER(PREOP_PENTACAM_RV),IF(ISNUMBER(SPH_12),IF(ISNUMBER($GM90),0,1),&quot;&quot;),&quot;&quot;)</f><v></v></c><c r="CT90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90" s="52" t="str"><f aca="false">IF(ISNUMBER(GM90),GM90,IF(ISNUMBER(EQ90),EQ90,&quot;&quot;))</f><v></v></c><c r="IJ90" s="38" t="str"><f aca="false">IF(ISNUMBER(GN90),GN90,IF(ISNUMBER(ER90),ER90,&quot;&quot;))</f><v></v></c><c r="IK90" s="38" t="str"><f aca="false">IF(ISNUMBER(GO90),GO90,IF(ISNUMBER(ES90),ES90,&quot;&quot;))</f><v></v></c><c r="IL90" s="38" t="str"><f aca="false">IF(ISNUMBER(GP90),GP90,IF(ISNUMBER(ET90),ET90,&quot;&quot;))</f><v></v></c><c r="IM90" s="38" t="str"><f aca="false">IF(ISNUMBER(GQ90),GQ90,IF(ISNUMBER(EU90),EU90,&quot;&quot;))</f><v></v></c><c r="IN90" s="38" t="str"><f aca="false">IF(ISNUMBER(GR90),GR90,IF(ISNUMBER(EV90),EV90,&quot;&quot;))</f><v></v></c><c r="IO90" s="38" t="str"><f aca="false">IF(ISNUMBER(GS90),GS90,IF(ISNUMBER(EW90),EW90,&quot;&quot;))</f><v></v></c><c r="IP90" s="38" t="str"><f aca="false">IF(ISNUMBER(GT90),GT90,IF(ISNUMBER(EX90),EX90,&quot;&quot;))</f><v></v></c><c r="IQ90" s="38" t="str"><f aca="false">IF(ISNUMBER(GU90),GU90,IF(ISNUMBER(EY90),EY90,&quot;&quot;))</f><v></v></c><c r="IR90" s="38" t="str"><f aca="false">IF(ISNUMBER(GV90),GV90,IF(ISNUMBER(EZ90),EZ90,&quot;&quot;))</f><v></v></c><c r="IS90" s="38" t="str"><f aca="false">IF(ISNUMBER(GW90),GW90,IF(ISNUMBER(FA90),FA90,&quot;&quot;))</f><v></v></c><c r="IT90" s="38" t="str"><f aca="false">IF(ISNUMBER(GX90),GX90,IF(ISNUMBER(FB90),FB90,&quot;&quot;))</f><v></v></c><c r="IU90" s="38" t="str"><f aca="false">IF(ISNUMBER(GY90),GY90,IF(ISNUMBER(FC90),FC90,&quot;&quot;))</f><v></v></c><c r="IV90" s="38" t="str"><f aca="false">IF(ISNUMBER(GZ90),GZ90,IF(ISNUMBER(FD90),FD90,&quot;&quot;))</f><v></v></c><c r="IW90" s="38" t="str"><f aca="false">IF(ISNUMBER(HA90),HA90,IF(ISNUMBER(FE90),FE90,&quot;&quot;))</f><v></v></c><c r="IX90" s="38" t="str"><f aca="false">IF(ISNUMBER(HB90),HB90,IF(ISNUMBER(FF90),FF90,&quot;&quot;))</f><v></v></c><c r="IY90" s="38" t="str"><f aca="false">IF(ISNUMBER(HC90),HC90,IF(ISNUMBER(FG90),FG90,&quot;&quot;))</f><v></v></c><c r="IZ90" s="38" t="str"><f aca="false">IF(ISNUMBER(HD90),HD90,IF(ISNUMBER(FH90),FH90,&quot;&quot;))</f><v></v></c><c r="JA90" s="38" t="str"><f aca="false">IF(ISNUMBER(HE90),HE90,IF(ISNUMBER(FI90),FI90,&quot;&quot;))</f><v></v></c><c r="JB90" s="38" t="str"><f aca="false">IF(ISNUMBER(HF90),HF90,IF(ISNUMBER(FJ90),FJ90,&quot;&quot;))</f><v></v></c><c r="JC90" s="38" t="str"><f aca="false">IF(ISNUMBER(HG90),HG90,IF(ISNUMBER(FK90),FK90,&quot;&quot;))</f><v></v></c><c r="JD90" s="38" t="str"><f aca="false">IF(ISNUMBER(HH90),HH90,IF(ISNUMBER(FL90),FL90,&quot;&quot;))</f><v></v></c><c r="JE90" s="38" t="str"><f aca="false">IF(ISNUMBER(HI90),HI90,IF(ISNUMBER(FM90),FM90,&quot;&quot;))</f><v></v></c><c r="JF90" s="38" t="str"><f aca="false">IF(ISNUMBER(HJ90),HJ90,IF(ISNUMBER(FN90),FN90,&quot;&quot;))</f><v></v></c><c r="JG90" s="38" t="str"><f aca="false">IF(ISNUMBER(HK90),HK90,IF(ISNUMBER(FO90),FO90,&quot;&quot;))</f><v></v></c><c r="JH90" s="38" t="str"><f aca="false">IF(ISNUMBER(HL90),HL90,IF(ISNUMBER(FP90),FP90,&quot;&quot;))</f><v></v></c><c r="JI90" s="38" t="str"><f aca="false">IF(ISNUMBER(HM90),HM90,IF(ISNUMBER(FQ90),FQ90,&quot;&quot;))</f><v></v></c><c r="JJ90" s="38" t="str"><f aca="false">IF(ISNUMBER(HN90),HN90,IF(ISNUMBER(FR90),FR90,&quot;&quot;))</f><v></v></c><c r="JK90" s="38" t="str"><f aca="false">IF(ISNUMBER(HO90),HO90,IF(ISNUMBER(FS90),FS90,&quot;&quot;))</f><v></v></c><c r="JL90" s="38" t="str"><f aca="false">IF(ISNUMBER(HP90),HP90,IF(ISNUMBER(FT90),FT90,&quot;&quot;))</f><v></v></c><c r="JM90" s="38" t="str"><f aca="false">IF(ISNUMBER(HQ90),HQ90,IF(ISNUMBER(FU90),FU90,&quot;&quot;))</f><v></v></c><c r="JN90" s="51" t="str"><f aca="false">IF(ISNUMBER(HR90),HR90,IF(ISNUMBER(FV90),FV90,&quot;&quot;))</f><v></v></c><c r="JO90" s="59" t="str"><f aca="false">IF(ISNUMBER(HS90),HS90,IF(ISNUMBER(FW90),FW90,&quot;&quot;))</f><v></v></c><c r="JP90" s="59" t="str"><f aca="false">IF(ISNUMBER(HT90),HT90,IF(ISNUMBER(FX90),FX90,&quot;&quot;))</f><v></v></c><c r="JQ90" s="59" t="str"><f aca="false">IF(ISNUMBER(HU90),HU90,IF(ISNUMBER(FY90),FY90,&quot;&quot;))</f><v></v></c><c r="JR90" s="59" t="str"><f aca="false">IF(ISNUMBER(HV90),HV90,IF(ISNUMBER(FZ90),FZ90,&quot;&quot;))</f><v></v></c><c r="JS90" s="59" t="str"><f aca="false">IF(ISNUMBER(HW90),HW90,IF(ISNUMBER(GA90),GA90,&quot;&quot;))</f><v></v></c><c r="JT90" s="59" t="str"><f aca="false">IF(ISNUMBER(HX90),HX90,IF(ISNUMBER(GB90),GB90,&quot;&quot;))</f><v></v></c><c r="JU90" s="59" t="str"><f aca="false">IF(ISNUMBER(HY90),HY90,IF(ISNUMBER(GC90),GC90,&quot;&quot;))</f><v></v></c><c r="JV90" s="59" t="str"><f aca="false">IF(ISNUMBER(HZ90),HZ90,IF(ISNUMBER(GD90),GD90,&quot;&quot;))</f><v></v></c><c r="JW90" s="59" t="str"><f aca="false">IF(ISNUMBER(IA90),IA90,IF(ISNUMBER(GE90),GE90,&quot;&quot;))</f><v></v></c><c r="JX90" s="59" t="str"><f aca="false">IF(ISNUMBER(IB90),IB90,IF(ISNUMBER(GF90),GF90,&quot;&quot;))</f><v></v></c><c r="JY90" s="59" t="str"><f aca="false">IF(ISNUMBER(IC90),IC90,IF(ISNUMBER(GG90),GG90,&quot;&quot;))</f><v></v></c><c r="JZ90" s="59" t="str"><f aca="false">IF(ISNUMBER(ID90),ID90,IF(ISNUMBER(GH90),GH90,&quot;&quot;))</f><v></v></c><c r="KA90" s="59" t="str"><f aca="false">IF(ISNUMBER(IE90),IE90,IF(ISNUMBER(GI90),GI90,&quot;&quot;))</f><v></v></c><c r="KB90" s="59" t="str"><f aca="false">IF(ISNUMBER(IF90),IF90,IF(ISNUMBER(GJ90),GJ90,&quot;&quot;))</f><v></v></c><c r="KC90" s="59" t="str"><f aca="false">IF(ISNUMBER(IG90),IG90,IF(ISNUMBER(GK90),GK90,&quot;&quot;))</f><v></v></c><c r="KD90" s="61" t="str"><f aca="false">IF(ISNUMBER(IH90),IH90,IF(ISNUMBER(GL90),GL90,&quot;&quot;))</f><v></v></c><c r="KE90" s="52" t="str"><f aca="false">IF(AND(ISNUMBER(II90),ISNUMBER(CU90)),II90-CU90,&quot;&quot;)</f><v></v></c><c r="KF90" s="38" t="str"><f aca="false">IF(AND(ISNUMBER(IJ90),ISNUMBER(CV90)),IJ90-CV90,&quot;&quot;)</f><v></v></c><c r="KG90" s="38" t="str"><f aca="false">IF(AND(ISNUMBER(IK90),ISNUMBER(CW90)),IK90-CW90,&quot;&quot;)</f><v></v></c><c r="KH90" s="38" t="str"><f aca="false">IF(AND(ISNUMBER(IL90),ISNUMBER(CX90)),IL90-CX90,&quot;&quot;)</f><v></v></c><c r="KI90" s="38" t="str"><f aca="false">IF(AND(ISNUMBER(IM90),ISNUMBER(CY90)),IM90-CY90,&quot;&quot;)</f><v></v></c><c r="KJ90" s="38" t="str"><f aca="false">IF(AND(ISNUMBER(IN90),ISNUMBER(CZ90)),IN90-CZ90,&quot;&quot;)</f><v></v></c><c r="KK90" s="38" t="str"><f aca="false">IF(AND(ISNUMBER(IO90),ISNUMBER(DA90)),IO90-DA90,&quot;&quot;)</f><v></v></c><c r="KL90" s="38" t="str"><f aca="false">IF(AND(ISNUMBER(IP90),ISNUMBER(DB90)),IP90-DB90,&quot;&quot;)</f><v></v></c><c r="KM90" s="38" t="str"><f aca="false">IF(AND(ISNUMBER(IQ90),ISNUMBER(DC90)),IQ90-DC90,&quot;&quot;)</f><v></v></c><c r="KN90" s="38" t="str"><f aca="false">IF(AND(ISNUMBER(IR90),ISNUMBER(DD90)),IR90-DD90,&quot;&quot;)</f><v></v></c><c r="KO90" s="38" t="str"><f aca="false">IF(AND(ISNUMBER(IS90),ISNUMBER(DE90)),IS90-DE90,&quot;&quot;)</f><v></v></c><c r="KP90" s="38" t="str"><f aca="false">IF(AND(ISNUMBER(IT90),ISNUMBER(DF90)),IT90-DF90,&quot;&quot;)</f><v></v></c><c r="KQ90" s="38" t="str"><f aca="false">IF(AND(ISNUMBER(IU90),ISNUMBER(DG90)),IU90-DG90,&quot;&quot;)</f><v></v></c><c r="KR90" s="38" t="str"><f aca="false">IF(AND(ISNUMBER(IV90),ISNUMBER(DH90)),IV90-DH90,&quot;&quot;)</f><v></v></c><c r="KS90" s="38" t="str"><f aca="false">IF(AND(ISNUMBER(IW90),ISNUMBER(DI90)),IW90-DI90,&quot;&quot;)</f><v></v></c><c r="KT90" s="38" t="str"><f aca="false">IF(AND(ISNUMBER(IX90),ISNUMBER(DJ90)),IX90-DJ90,&quot;&quot;)</f><v></v></c><c r="KU90" s="38" t="str"><f aca="false">IF(AND(ISNUMBER(IY90),ISNUMBER(DK90)),IY90-DK90,&quot;&quot;)</f><v></v></c><c r="KV90" s="38" t="str"><f aca="false">IF(AND(ISNUMBER(IZ90),ISNUMBER(DL90)),IZ90-DL90,&quot;&quot;)</f><v></v></c><c r="KW90" s="38" t="str"><f aca="false">IF(AND(ISNUMBER(JA90),ISNUMBER(DM90)),JA90-DM90,&quot;&quot;)</f><v></v></c><c r="KX90" s="38" t="str"><f aca="false">IF(AND(ISNUMBER(JB90),ISNUMBER(DN90)),JB90-DN90,&quot;&quot;)</f><v></v></c><c r="KY90" s="38" t="str"><f aca="false">IF(AND(ISNUMBER(JC90),ISNUMBER(DO90)),JC90-DO90,&quot;&quot;)</f><v></v></c><c r="KZ90" s="38" t="str"><f aca="false">IF(AND(ISNUMBER(JD90),ISNUMBER(DP90)),JD90-DP90,&quot;&quot;)</f><v></v></c><c r="LA90" s="38" t="str"><f aca="false">IF(AND(ISNUMBER(JE90),ISNUMBER(DQ90)),JE90-DQ90,&quot;&quot;)</f><v></v></c><c r="LB90" s="38" t="str"><f aca="false">IF(AND(ISNUMBER(JF90),ISNUMBER(DR90)),JF90-DR90,&quot;&quot;)</f><v></v></c><c r="LC90" s="38" t="str"><f aca="false">IF(AND(ISNUMBER(JG90),ISNUMBER(DS90)),JG90-DS90,&quot;&quot;)</f><v></v></c><c r="LD90" s="38" t="str"><f aca="false">IF(AND(ISNUMBER(JH90),ISNUMBER(DT90)),JH90-DT90,&quot;&quot;)</f><v></v></c><c r="LE90" s="38" t="str"><f aca="false">IF(AND(ISNUMBER(JI90),ISNUMBER(DU90)),JI90-DU90,&quot;&quot;)</f><v></v></c><c r="LF90" s="38" t="str"><f aca="false">IF(AND(ISNUMBER(JJ90),ISNUMBER(DV90)),JJ90-DV90,&quot;&quot;)</f><v></v></c><c r="LG90" s="38" t="str"><f aca="false">IF(AND(ISNUMBER(JK90),ISNUMBER(DW90)),JK90-DW90,&quot;&quot;)</f><v></v></c><c r="LH90" s="38" t="str"><f aca="false">IF(AND(ISNUMBER(JL90),ISNUMBER(DX90)),JL90-DX90,&quot;&quot;)</f><v></v></c><c r="LI90" s="38" t="str"><f aca="false">IF(AND(ISNUMBER(JM90),ISNUMBER(DY90)),JM90-DY90,&quot;&quot;)</f><v></v></c><c r="LJ90" s="38" t="str"><f aca="false">IF(AND(ISNUMBER(JN90),ISNUMBER(DZ90)),JN90-DZ90,&quot;&quot;)</f><v></v></c><c r="LK90" s="38" t="str"><f aca="false">IF(AND(ISNUMBER(JO90),ISNUMBER(EA90)),JO90-EA90,&quot;&quot;)</f><v></v></c><c r="LL90" s="38" t="str"><f aca="false">IF(AND(ISNUMBER(JP90),ISNUMBER(EB90)),JP90-EB90,&quot;&quot;)</f><v></v></c><c r="LM90" s="38" t="str"><f aca="false">IF(AND(ISNUMBER(JQ90),ISNUMBER(EC90)),JQ90-EC90,&quot;&quot;)</f><v></v></c><c r="LN90" s="38" t="str"><f aca="false">IF(AND(ISNUMBER(JR90),ISNUMBER(ED90)),JR90-ED90,&quot;&quot;)</f><v></v></c><c r="LO90" s="38" t="str"><f aca="false">IF(AND(ISNUMBER(JS90),ISNUMBER(EE90)),JS90-EE90,&quot;&quot;)</f><v></v></c><c r="LP90" s="38" t="str"><f aca="false">IF(AND(ISNUMBER(JT90),ISNUMBER(EF90)),JT90-EF90,&quot;&quot;)</f><v></v></c><c r="LQ90" s="38" t="str"><f aca="false">IF(AND(ISNUMBER(JU90),ISNUMBER(EG90)),JU90-EG90,&quot;&quot;)</f><v></v></c><c r="LR90" s="38" t="str"><f aca="false">IF(AND(ISNUMBER(JV90),ISNUMBER(EH90)),JV90-EH90,&quot;&quot;)</f><v></v></c><c r="LS90" s="38" t="str"><f aca="false">IF(AND(ISNUMBER(JW90),ISNUMBER(EI90)),JW90-EI90,&quot;&quot;)</f><v></v></c><c r="LT90" s="38" t="str"><f aca="false">IF(AND(ISNUMBER(JX90),ISNUMBER(EJ90)),JX90-EJ90,&quot;&quot;)</f><v></v></c><c r="LU90" s="38" t="str"><f aca="false">IF(AND(ISNUMBER(JY90),ISNUMBER(EK90)),JY90-EK90,&quot;&quot;)</f><v></v></c><c r="LV90" s="38" t="str"><f aca="false">IF(AND(ISNUMBER(JZ90),ISNUMBER(EL90)),JZ90-EL90,&quot;&quot;)</f><v></v></c><c r="LW90" s="38" t="str"><f aca="false">IF(AND(ISNUMBER(KA90),ISNUMBER(EM90)),KA90-EM90,&quot;&quot;)</f><v></v></c><c r="LX90" s="38" t="str"><f aca="false">IF(AND(ISNUMBER(KB90),ISNUMBER(EN90)),KB90-EN90,&quot;&quot;)</f><v></v></c><c r="LY90" s="38" t="str"><f aca="false">IF(AND(ISNUMBER(KC90),ISNUMBER(EO90)),KC90-EO90,&quot;&quot;)</f><v></v></c><c r="LZ90" s="38" t="str"><f aca="false">IF(AND(ISNUMBER(KD90),ISNUMBER(EP90)),KD90-EP90,&quot;&quot;)</f><v></v></c><c r="MA90" s="38" t="str"><f aca="false">IF(AND(ISNUMBER(HT90),ISNUMBER(FX90)),HT90-FX90,&quot;&quot;)</f><v></v></c><c r="MB90" s="38" t="str"><f aca="false">IF(AND(ISNUMBER(HU90),ISNUMBER(FY90)),HU90-FY90,&quot;&quot;)</f><v></v></c><c r="MC90" s="38" t="str"><f aca="false">IF(AND(ISNUMBER(HY90),ISNUMBER(GC90)),HY90-GC90,&quot;&quot;)</f><v></v></c><c r="MD90" s="38" t="n"><f aca="false">HZ90-GD90</f><v>0</v></c></row><row collapsed="false" customFormat="false" customHeight="true" hidden="false" ht="26.25" outlineLevel="0" r="91"><c r="A91" s="35" t="n"><v>41192</v></c><c r="B91" s="36" t="s"><v>499</v></c><c r="C91" s="92" t="s"><v>399</v></c><c r="D91" s="37" t="s"><v>339</v></c><c r="E91" s="38" t="n"><v>56</v></c><c r="F91" s="39" t="n"><v>20406</v></c><c r="G91" s="38" t="s"><v>340</v></c><c r="H91" s="38" t="s"><v>358</v></c><c r="I91" s="38" t="n"><v>1834930</v></c><c r="K91" s="40"/><c r="L91" s="41"/><c r="M91" s="41"/><c r="N91" s="41"/><c r="O91" s="41"/><c r="P91" s="42" t="n"><v>-0.5</v></c><c r="Q91" s="38" t="n"><v>-0.55</v></c><c r="R91" s="43" t="s"><v>334</v></c><c r="S91" s="44" t="n"><v>41120</v></c><c r="T91" s="45" t="n"><v>-4</v></c><c r="U91" s="45" t="n"><v>1</v></c><c r="V91" s="38" t="n"><v>15</v></c><c r="W91" s="38" t="n"><v>60</v></c><c r="X91" s="38" t="n"><v>13</v></c><c r="Y91" s="38" t="n"><v>603</v></c><c r="Z91" s="38" t="n"><v>25.19</v></c><c r="AA91" s="38" t="n"><v>12</v></c><c r="AB91" s="38" t="n"><v>4.05</v></c><c r="AC91" s="38" t="n"><v>4.24</v></c><c r="AD91" s="38" t="n"><v>45.06</v></c><c r="AE91" s="38" t="n"><v>158</v></c><c r="AF91" s="38" t="n"><v>46.04</v></c><c r="AG91" s="38" t="n"><v>68</v></c><c r="AH91" s="38" t="n"><v>0</v></c><c r="AI91" s="38" t="n"><f aca="false">IF(AND(ISNUMBER(SK),SK&gt;0),1,0)</f><v>0</v></c><c r="AK91" s="48" t="s"><v>371</v></c><c r="AZ91" s="38" t="str"><f aca="false">IF(ISNUMBER(AM91),AM91+0.5*AN91,&quot;&quot;)</f><v></v></c><c r="BA91" s="38" t="str"><f aca="false">IF(ISNUMBER(AZ91),IF(ISNUMBER(Q91),AZ91-Q91,&quot;MISSING&quot;),&quot;&quot;)</f><v></v></c><c r="BB91" s="38" t="str"><f aca="false">IF(AND(ISNUMBER(AR91),ISNUMBER(Y91)),AR91-Y91,IF(ISNUMBER(AR91),&quot;MISSING&quot;,&quot;&quot;))</f><v></v></c><c r="BC91" s="48" t="s"><v>336</v></c><c r="BD91" s="47"/><c r="BR91" s="38" t="str"><f aca="false">IF(ISNUMBER(BE91),BE91+0.5*BF91,&quot;&quot;)</f><v></v></c><c r="BS91" s="38" t="str"><f aca="false">IF(ISNUMBER(BR91),IF(ISNUMBER($Q91),BR91-$Q91,&quot;MISSING&quot;),&quot;&quot;)</f><v></v></c><c r="BT91" s="38" t="str"><f aca="false">IF(AND(ISNUMBER(BJ91),ISNUMBER($Y91)),BJ91-$Y91,IF(ISNUMBER(BJ91),&quot;MISSING&quot;,&quot;&quot;))</f><v></v></c><c r="BU91" s="38" t="n"><f aca="false">IF(AND(ISBLANK($AM91),ISBLANK($BE91)),0,1)</f><v>0</v></c><c r="BV91" s="38" t="n"><f aca="false">IF(AND(ISNUMBER($AM91),ISNUMBER($BE91)),1,0)</f><v>0</v></c><c r="BW91" s="38" t="str"><f aca="false">IF(BV91,SE_PREOP,&quot;&quot;)</f><v></v></c><c r="BX91" s="38" t="str"><f aca="false">IF(FU_6_AND_12,SE_6,&quot;&quot;)</f><v></v></c><c r="BY91" s="38" t="str"><f aca="false">IF(FU_6_AND_12,SE_12,&quot;&quot;)</f><v></v></c><c r="BZ91" s="49" t="n"><f aca="false">IF(AND(ISNUMBER(BC91),ISNUMBER(BE91)),BC91-A91,IF(ISNUMBER(AK91),AK91-A91,0))</f><v>0</v></c><c r="CA91" s="50" t="n"><f aca="false">IF(BZ91&gt;0,BZ91/30,&quot;&quot;)</f><v>0</v></c><c r="CB91" s="38" t="str"><f aca="false">IF(AND(ISNUMBER(AZ91),ISNUMBER(BR91)),(BR91-AZ91),&quot;&quot;)</f><v></v></c><c r="CC91" s="38" t="str"><f aca="false">IF(AND(ISNUMBER(AX91), ISNUMBER(AD91)), AVERAGE(AX91,AV91)-AVERAGE(AD91,AF91),&quot;&quot;)</f><v></v></c><c r="CD91" s="38" t="str"><f aca="false">IF(AND(ISNUMBER(BN91), ISNUMBER(AD91)), AVERAGE(BN91,BP91)-AVERAGE(AD91,AF91),&quot;&quot;)</f><v></v></c><c r="CE91" s="38" t="str"><f aca="false">IF(ISNUMBER(CD91),CD91,IF(ISNUMBER(CC91),CC91,&quot;&quot;))</f><v></v></c><c r="CF91" s="38" t="str"><f aca="false">IF(AND(ISNUMBER(SPH_PREOP),ISNUMBER(SE_LAST_)),SPH_PREOP+CYL_PREOP/2,&quot;&quot;)</f><v></v></c><c r="CG91" s="38" t="str"><f aca="false">IF(ISNUMBER(SE_12),SE_12,IF(ISNUMBER(SE_6),SE_6,&quot;&quot;))</f><v></v></c><c r="CH91" s="51" t="str"><f aca="false">IF(AND(ISNUMBER(SE_LAST_),ISNUMBER(REF_TARGET)),SE_LAST_-REF_TARGET,&quot;&quot;)</f><v></v></c><c r="CI91" s="52" t="str"><f aca="false">IF(ISNUMBER(Y91),IF(ISNUMBER(BJ91),BJ91-Y91,IF(ISNUMBER(AR91),AR91-Y91,&quot;&quot;)),&quot;&quot;)</f><v></v></c><c r="CJ91" s="38" t="str"><f aca="false">IF(ISNUMBER(Z91),IF(ISNUMBER(AT91),AT91-Z91,IF(ISNUMBER(BL91),BL91-Z91,&quot;&quot;)),&quot;&quot;)</f><v></v></c><c r="CK91" s="53" t="str"><f aca="false">IF(ISNUMBER(LAST_SE_ERROR),REF_TARGET,&quot;&quot;)</f><v></v></c><c r="CL91" s="53" t="str"><f aca="false">IF(AND(OR(ISNUMBER(BH91),ISNUMBER(AP91)),ISNUMBER(W91)),-LOG(20/W91)--LOG(20/IF(ISNUMBER(BH91),BH91,AP91)),&quot;&quot;)</f><v></v></c><c r="CM91" s="54" t="n"><f aca="false">IF(ISNUMBER(BF91),BF91,IF(ISNUMBER(AN91),AN91,&quot;&quot;))</f><v>0</v></c><c r="CN91" s="54" t="n"><f aca="false">IF(AND(ISNUMBER(CM91),ISNUMBER(U91)),CM91-U91,&quot;&quot;)</f><v>0</v></c><c r="CO91" s="55" t="n"><f aca="false">IF(ISNUMBER(BCVA_12),BCVA_12,IF(ISNUMBER(BCVA_6),BCVA_6,&quot;&quot;))</f><v>0</v></c><c r="CP91" s="55" t="n"><f aca="false">IF(ISNUMBER(CO91),PREOP_BCVA,&quot;&quot;)</f><v>0</v></c><c r="CQ91" s="56" t="n"><f aca="false">IF(AND(REF_TARGET&lt;=0,REF_TARGET&gt;-1),IF(ISNUMBER(UDVA_12),UDVA_12,IF(ISNUMBER(UDVA_6),UDVA_6,&quot;&quot;)),&quot;&quot;)</f><v>0</v></c><c r="CR91" s="53" t="str"><f aca="false">IF(ISNUMBER(PREOP_PENTACAM_RV),IF(ISNUMBER(SPH_6),IF(ISNUMBER($EQ91),0,1),&quot;&quot;),&quot;&quot;)</f><v></v></c><c r="CS91" s="53" t="str"><f aca="false">IF(ISNUMBER(PREOP_PENTACAM_RV),IF(ISNUMBER(SPH_12),IF(ISNUMBER($GM91),0,1),&quot;&quot;),&quot;&quot;)</f><v></v></c><c r="CT91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91" s="52" t="str"><f aca="false">IF(ISNUMBER(GM91),GM91,IF(ISNUMBER(EQ91),EQ91,&quot;&quot;))</f><v></v></c><c r="IJ91" s="38" t="str"><f aca="false">IF(ISNUMBER(GN91),GN91,IF(ISNUMBER(ER91),ER91,&quot;&quot;))</f><v></v></c><c r="IK91" s="38" t="str"><f aca="false">IF(ISNUMBER(GO91),GO91,IF(ISNUMBER(ES91),ES91,&quot;&quot;))</f><v></v></c><c r="IL91" s="38" t="str"><f aca="false">IF(ISNUMBER(GP91),GP91,IF(ISNUMBER(ET91),ET91,&quot;&quot;))</f><v></v></c><c r="IM91" s="38" t="str"><f aca="false">IF(ISNUMBER(GQ91),GQ91,IF(ISNUMBER(EU91),EU91,&quot;&quot;))</f><v></v></c><c r="IN91" s="38" t="str"><f aca="false">IF(ISNUMBER(GR91),GR91,IF(ISNUMBER(EV91),EV91,&quot;&quot;))</f><v></v></c><c r="IO91" s="38" t="str"><f aca="false">IF(ISNUMBER(GS91),GS91,IF(ISNUMBER(EW91),EW91,&quot;&quot;))</f><v></v></c><c r="IP91" s="38" t="str"><f aca="false">IF(ISNUMBER(GT91),GT91,IF(ISNUMBER(EX91),EX91,&quot;&quot;))</f><v></v></c><c r="IQ91" s="38" t="str"><f aca="false">IF(ISNUMBER(GU91),GU91,IF(ISNUMBER(EY91),EY91,&quot;&quot;))</f><v></v></c><c r="IR91" s="38" t="str"><f aca="false">IF(ISNUMBER(GV91),GV91,IF(ISNUMBER(EZ91),EZ91,&quot;&quot;))</f><v></v></c><c r="IS91" s="38" t="str"><f aca="false">IF(ISNUMBER(GW91),GW91,IF(ISNUMBER(FA91),FA91,&quot;&quot;))</f><v></v></c><c r="IT91" s="38" t="str"><f aca="false">IF(ISNUMBER(GX91),GX91,IF(ISNUMBER(FB91),FB91,&quot;&quot;))</f><v></v></c><c r="IU91" s="38" t="str"><f aca="false">IF(ISNUMBER(GY91),GY91,IF(ISNUMBER(FC91),FC91,&quot;&quot;))</f><v></v></c><c r="IV91" s="38" t="str"><f aca="false">IF(ISNUMBER(GZ91),GZ91,IF(ISNUMBER(FD91),FD91,&quot;&quot;))</f><v></v></c><c r="IW91" s="38" t="str"><f aca="false">IF(ISNUMBER(HA91),HA91,IF(ISNUMBER(FE91),FE91,&quot;&quot;))</f><v></v></c><c r="IX91" s="38" t="str"><f aca="false">IF(ISNUMBER(HB91),HB91,IF(ISNUMBER(FF91),FF91,&quot;&quot;))</f><v></v></c><c r="IY91" s="38" t="str"><f aca="false">IF(ISNUMBER(HC91),HC91,IF(ISNUMBER(FG91),FG91,&quot;&quot;))</f><v></v></c><c r="IZ91" s="38" t="str"><f aca="false">IF(ISNUMBER(HD91),HD91,IF(ISNUMBER(FH91),FH91,&quot;&quot;))</f><v></v></c><c r="JA91" s="38" t="str"><f aca="false">IF(ISNUMBER(HE91),HE91,IF(ISNUMBER(FI91),FI91,&quot;&quot;))</f><v></v></c><c r="JB91" s="38" t="str"><f aca="false">IF(ISNUMBER(HF91),HF91,IF(ISNUMBER(FJ91),FJ91,&quot;&quot;))</f><v></v></c><c r="JC91" s="38" t="str"><f aca="false">IF(ISNUMBER(HG91),HG91,IF(ISNUMBER(FK91),FK91,&quot;&quot;))</f><v></v></c><c r="JD91" s="38" t="str"><f aca="false">IF(ISNUMBER(HH91),HH91,IF(ISNUMBER(FL91),FL91,&quot;&quot;))</f><v></v></c><c r="JE91" s="38" t="str"><f aca="false">IF(ISNUMBER(HI91),HI91,IF(ISNUMBER(FM91),FM91,&quot;&quot;))</f><v></v></c><c r="JF91" s="38" t="str"><f aca="false">IF(ISNUMBER(HJ91),HJ91,IF(ISNUMBER(FN91),FN91,&quot;&quot;))</f><v></v></c><c r="JG91" s="38" t="str"><f aca="false">IF(ISNUMBER(HK91),HK91,IF(ISNUMBER(FO91),FO91,&quot;&quot;))</f><v></v></c><c r="JH91" s="38" t="str"><f aca="false">IF(ISNUMBER(HL91),HL91,IF(ISNUMBER(FP91),FP91,&quot;&quot;))</f><v></v></c><c r="JI91" s="38" t="str"><f aca="false">IF(ISNUMBER(HM91),HM91,IF(ISNUMBER(FQ91),FQ91,&quot;&quot;))</f><v></v></c><c r="JJ91" s="38" t="str"><f aca="false">IF(ISNUMBER(HN91),HN91,IF(ISNUMBER(FR91),FR91,&quot;&quot;))</f><v></v></c><c r="JK91" s="38" t="str"><f aca="false">IF(ISNUMBER(HO91),HO91,IF(ISNUMBER(FS91),FS91,&quot;&quot;))</f><v></v></c><c r="JL91" s="38" t="str"><f aca="false">IF(ISNUMBER(HP91),HP91,IF(ISNUMBER(FT91),FT91,&quot;&quot;))</f><v></v></c><c r="JM91" s="38" t="str"><f aca="false">IF(ISNUMBER(HQ91),HQ91,IF(ISNUMBER(FU91),FU91,&quot;&quot;))</f><v></v></c><c r="JN91" s="51" t="str"><f aca="false">IF(ISNUMBER(HR91),HR91,IF(ISNUMBER(FV91),FV91,&quot;&quot;))</f><v></v></c><c r="JO91" s="59" t="str"><f aca="false">IF(ISNUMBER(HS91),HS91,IF(ISNUMBER(FW91),FW91,&quot;&quot;))</f><v></v></c><c r="JP91" s="59" t="str"><f aca="false">IF(ISNUMBER(HT91),HT91,IF(ISNUMBER(FX91),FX91,&quot;&quot;))</f><v></v></c><c r="JQ91" s="59" t="str"><f aca="false">IF(ISNUMBER(HU91),HU91,IF(ISNUMBER(FY91),FY91,&quot;&quot;))</f><v></v></c><c r="JR91" s="59" t="str"><f aca="false">IF(ISNUMBER(HV91),HV91,IF(ISNUMBER(FZ91),FZ91,&quot;&quot;))</f><v></v></c><c r="JS91" s="59" t="str"><f aca="false">IF(ISNUMBER(HW91),HW91,IF(ISNUMBER(GA91),GA91,&quot;&quot;))</f><v></v></c><c r="JT91" s="59" t="str"><f aca="false">IF(ISNUMBER(HX91),HX91,IF(ISNUMBER(GB91),GB91,&quot;&quot;))</f><v></v></c><c r="JU91" s="59" t="str"><f aca="false">IF(ISNUMBER(HY91),HY91,IF(ISNUMBER(GC91),GC91,&quot;&quot;))</f><v></v></c><c r="JV91" s="59" t="str"><f aca="false">IF(ISNUMBER(HZ91),HZ91,IF(ISNUMBER(GD91),GD91,&quot;&quot;))</f><v></v></c><c r="JW91" s="59" t="str"><f aca="false">IF(ISNUMBER(IA91),IA91,IF(ISNUMBER(GE91),GE91,&quot;&quot;))</f><v></v></c><c r="JX91" s="59" t="str"><f aca="false">IF(ISNUMBER(IB91),IB91,IF(ISNUMBER(GF91),GF91,&quot;&quot;))</f><v></v></c><c r="JY91" s="59" t="str"><f aca="false">IF(ISNUMBER(IC91),IC91,IF(ISNUMBER(GG91),GG91,&quot;&quot;))</f><v></v></c><c r="JZ91" s="59" t="str"><f aca="false">IF(ISNUMBER(ID91),ID91,IF(ISNUMBER(GH91),GH91,&quot;&quot;))</f><v></v></c><c r="KA91" s="59" t="str"><f aca="false">IF(ISNUMBER(IE91),IE91,IF(ISNUMBER(GI91),GI91,&quot;&quot;))</f><v></v></c><c r="KB91" s="59" t="str"><f aca="false">IF(ISNUMBER(IF91),IF91,IF(ISNUMBER(GJ91),GJ91,&quot;&quot;))</f><v></v></c><c r="KC91" s="59" t="str"><f aca="false">IF(ISNUMBER(IG91),IG91,IF(ISNUMBER(GK91),GK91,&quot;&quot;))</f><v></v></c><c r="KD91" s="61" t="str"><f aca="false">IF(ISNUMBER(IH91),IH91,IF(ISNUMBER(GL91),GL91,&quot;&quot;))</f><v></v></c><c r="KE91" s="52" t="str"><f aca="false">IF(AND(ISNUMBER(II91),ISNUMBER(CU91)),II91-CU91,&quot;&quot;)</f><v></v></c><c r="KF91" s="38" t="str"><f aca="false">IF(AND(ISNUMBER(IJ91),ISNUMBER(CV91)),IJ91-CV91,&quot;&quot;)</f><v></v></c><c r="KG91" s="38" t="str"><f aca="false">IF(AND(ISNUMBER(IK91),ISNUMBER(CW91)),IK91-CW91,&quot;&quot;)</f><v></v></c><c r="KH91" s="38" t="str"><f aca="false">IF(AND(ISNUMBER(IL91),ISNUMBER(CX91)),IL91-CX91,&quot;&quot;)</f><v></v></c><c r="KI91" s="38" t="str"><f aca="false">IF(AND(ISNUMBER(IM91),ISNUMBER(CY91)),IM91-CY91,&quot;&quot;)</f><v></v></c><c r="KJ91" s="38" t="str"><f aca="false">IF(AND(ISNUMBER(IN91),ISNUMBER(CZ91)),IN91-CZ91,&quot;&quot;)</f><v></v></c><c r="KK91" s="38" t="str"><f aca="false">IF(AND(ISNUMBER(IO91),ISNUMBER(DA91)),IO91-DA91,&quot;&quot;)</f><v></v></c><c r="KL91" s="38" t="str"><f aca="false">IF(AND(ISNUMBER(IP91),ISNUMBER(DB91)),IP91-DB91,&quot;&quot;)</f><v></v></c><c r="KM91" s="38" t="str"><f aca="false">IF(AND(ISNUMBER(IQ91),ISNUMBER(DC91)),IQ91-DC91,&quot;&quot;)</f><v></v></c><c r="KN91" s="38" t="str"><f aca="false">IF(AND(ISNUMBER(IR91),ISNUMBER(DD91)),IR91-DD91,&quot;&quot;)</f><v></v></c><c r="KO91" s="38" t="str"><f aca="false">IF(AND(ISNUMBER(IS91),ISNUMBER(DE91)),IS91-DE91,&quot;&quot;)</f><v></v></c><c r="KP91" s="38" t="str"><f aca="false">IF(AND(ISNUMBER(IT91),ISNUMBER(DF91)),IT91-DF91,&quot;&quot;)</f><v></v></c><c r="KQ91" s="38" t="str"><f aca="false">IF(AND(ISNUMBER(IU91),ISNUMBER(DG91)),IU91-DG91,&quot;&quot;)</f><v></v></c><c r="KR91" s="38" t="str"><f aca="false">IF(AND(ISNUMBER(IV91),ISNUMBER(DH91)),IV91-DH91,&quot;&quot;)</f><v></v></c><c r="KS91" s="38" t="str"><f aca="false">IF(AND(ISNUMBER(IW91),ISNUMBER(DI91)),IW91-DI91,&quot;&quot;)</f><v></v></c><c r="KT91" s="38" t="str"><f aca="false">IF(AND(ISNUMBER(IX91),ISNUMBER(DJ91)),IX91-DJ91,&quot;&quot;)</f><v></v></c><c r="KU91" s="38" t="str"><f aca="false">IF(AND(ISNUMBER(IY91),ISNUMBER(DK91)),IY91-DK91,&quot;&quot;)</f><v></v></c><c r="KV91" s="38" t="str"><f aca="false">IF(AND(ISNUMBER(IZ91),ISNUMBER(DL91)),IZ91-DL91,&quot;&quot;)</f><v></v></c><c r="KW91" s="38" t="str"><f aca="false">IF(AND(ISNUMBER(JA91),ISNUMBER(DM91)),JA91-DM91,&quot;&quot;)</f><v></v></c><c r="KX91" s="38" t="str"><f aca="false">IF(AND(ISNUMBER(JB91),ISNUMBER(DN91)),JB91-DN91,&quot;&quot;)</f><v></v></c><c r="KY91" s="38" t="str"><f aca="false">IF(AND(ISNUMBER(JC91),ISNUMBER(DO91)),JC91-DO91,&quot;&quot;)</f><v></v></c><c r="KZ91" s="38" t="str"><f aca="false">IF(AND(ISNUMBER(JD91),ISNUMBER(DP91)),JD91-DP91,&quot;&quot;)</f><v></v></c><c r="LA91" s="38" t="str"><f aca="false">IF(AND(ISNUMBER(JE91),ISNUMBER(DQ91)),JE91-DQ91,&quot;&quot;)</f><v></v></c><c r="LB91" s="38" t="str"><f aca="false">IF(AND(ISNUMBER(JF91),ISNUMBER(DR91)),JF91-DR91,&quot;&quot;)</f><v></v></c><c r="LC91" s="38" t="str"><f aca="false">IF(AND(ISNUMBER(JG91),ISNUMBER(DS91)),JG91-DS91,&quot;&quot;)</f><v></v></c><c r="LD91" s="38" t="str"><f aca="false">IF(AND(ISNUMBER(JH91),ISNUMBER(DT91)),JH91-DT91,&quot;&quot;)</f><v></v></c><c r="LE91" s="38" t="str"><f aca="false">IF(AND(ISNUMBER(JI91),ISNUMBER(DU91)),JI91-DU91,&quot;&quot;)</f><v></v></c><c r="LF91" s="38" t="str"><f aca="false">IF(AND(ISNUMBER(JJ91),ISNUMBER(DV91)),JJ91-DV91,&quot;&quot;)</f><v></v></c><c r="LG91" s="38" t="str"><f aca="false">IF(AND(ISNUMBER(JK91),ISNUMBER(DW91)),JK91-DW91,&quot;&quot;)</f><v></v></c><c r="LH91" s="38" t="str"><f aca="false">IF(AND(ISNUMBER(JL91),ISNUMBER(DX91)),JL91-DX91,&quot;&quot;)</f><v></v></c><c r="LI91" s="38" t="str"><f aca="false">IF(AND(ISNUMBER(JM91),ISNUMBER(DY91)),JM91-DY91,&quot;&quot;)</f><v></v></c><c r="LJ91" s="38" t="str"><f aca="false">IF(AND(ISNUMBER(JN91),ISNUMBER(DZ91)),JN91-DZ91,&quot;&quot;)</f><v></v></c><c r="LK91" s="38" t="str"><f aca="false">IF(AND(ISNUMBER(JO91),ISNUMBER(EA91)),JO91-EA91,&quot;&quot;)</f><v></v></c><c r="LL91" s="38" t="str"><f aca="false">IF(AND(ISNUMBER(JP91),ISNUMBER(EB91)),JP91-EB91,&quot;&quot;)</f><v></v></c><c r="LM91" s="38" t="str"><f aca="false">IF(AND(ISNUMBER(JQ91),ISNUMBER(EC91)),JQ91-EC91,&quot;&quot;)</f><v></v></c><c r="LN91" s="38" t="str"><f aca="false">IF(AND(ISNUMBER(JR91),ISNUMBER(ED91)),JR91-ED91,&quot;&quot;)</f><v></v></c><c r="LO91" s="38" t="str"><f aca="false">IF(AND(ISNUMBER(JS91),ISNUMBER(EE91)),JS91-EE91,&quot;&quot;)</f><v></v></c><c r="LP91" s="38" t="str"><f aca="false">IF(AND(ISNUMBER(JT91),ISNUMBER(EF91)),JT91-EF91,&quot;&quot;)</f><v></v></c><c r="LQ91" s="38" t="str"><f aca="false">IF(AND(ISNUMBER(JU91),ISNUMBER(EG91)),JU91-EG91,&quot;&quot;)</f><v></v></c><c r="LR91" s="38" t="str"><f aca="false">IF(AND(ISNUMBER(JV91),ISNUMBER(EH91)),JV91-EH91,&quot;&quot;)</f><v></v></c><c r="LS91" s="38" t="str"><f aca="false">IF(AND(ISNUMBER(JW91),ISNUMBER(EI91)),JW91-EI91,&quot;&quot;)</f><v></v></c><c r="LT91" s="38" t="str"><f aca="false">IF(AND(ISNUMBER(JX91),ISNUMBER(EJ91)),JX91-EJ91,&quot;&quot;)</f><v></v></c><c r="LU91" s="38" t="str"><f aca="false">IF(AND(ISNUMBER(JY91),ISNUMBER(EK91)),JY91-EK91,&quot;&quot;)</f><v></v></c><c r="LV91" s="38" t="str"><f aca="false">IF(AND(ISNUMBER(JZ91),ISNUMBER(EL91)),JZ91-EL91,&quot;&quot;)</f><v></v></c><c r="LW91" s="38" t="str"><f aca="false">IF(AND(ISNUMBER(KA91),ISNUMBER(EM91)),KA91-EM91,&quot;&quot;)</f><v></v></c><c r="LX91" s="38" t="str"><f aca="false">IF(AND(ISNUMBER(KB91),ISNUMBER(EN91)),KB91-EN91,&quot;&quot;)</f><v></v></c><c r="LY91" s="38" t="str"><f aca="false">IF(AND(ISNUMBER(KC91),ISNUMBER(EO91)),KC91-EO91,&quot;&quot;)</f><v></v></c><c r="LZ91" s="38" t="str"><f aca="false">IF(AND(ISNUMBER(KD91),ISNUMBER(EP91)),KD91-EP91,&quot;&quot;)</f><v></v></c><c r="MA91" s="38" t="str"><f aca="false">IF(AND(ISNUMBER(HT91),ISNUMBER(FX91)),HT91-FX91,&quot;&quot;)</f><v></v></c><c r="MB91" s="38" t="str"><f aca="false">IF(AND(ISNUMBER(HU91),ISNUMBER(FY91)),HU91-FY91,&quot;&quot;)</f><v></v></c><c r="MC91" s="38" t="str"><f aca="false">IF(AND(ISNUMBER(HY91),ISNUMBER(GC91)),HY91-GC91,&quot;&quot;)</f><v></v></c><c r="MD91" s="38" t="n"><f aca="false">HZ91-GD91</f><v>0</v></c></row><row collapsed="false" customFormat="false" customHeight="true" hidden="false" ht="26.25" outlineLevel="0" r="92"><c r="A92" s="35" t="n"><v>41262</v></c><c r="B92" s="36" t="s"><v>433</v></c><c r="C92" s="36" t="s"><v>500</v></c><c r="D92" s="37" t="s"><v>339</v></c><c r="E92" s="38" t="n"><v>65</v></c><c r="F92" s="39" t="n"><v>17213</v></c><c r="G92" s="38" t="s"><v>340</v></c><c r="H92" s="38" t="s"><v>358</v></c><c r="I92" s="38" t="n"><v>1834953</v></c><c r="P92" s="42" t="n"><v>-0.5</v></c><c r="Q92" s="43" t="n"><v>-0.51</v></c><c r="R92" s="43" t="s"><v>334</v></c><c r="S92" s="44" t="n"><v>41239</v></c><c r="T92" s="45" t="n"><v>-1.75</v></c><c r="U92" s="45" t="n"><v>1</v></c><c r="V92" s="38" t="n"><v>85</v></c><c r="W92" s="38" t="n"><v>40</v></c><c r="X92" s="38" t="n"><v>15</v></c><c r="Y92" s="38" t="n"><v>587</v></c><c r="Z92" s="38" t="n"><v>25.02</v></c><c r="AA92" s="38" t="n"><v>11.9</v></c><c r="AB92" s="38" t="n"><v>4.72</v></c><c r="AC92" s="38" t="n"><v>3.59</v></c><c r="AD92" s="38" t="n"><v>44.47</v></c><c r="AE92" s="38" t="n"><v>179</v></c><c r="AF92" s="38" t="n"><v>45.73</v></c><c r="AG92" s="38" t="n"><v>89</v></c><c r="AH92" s="38" t="n"><v>0</v></c><c r="AI92" s="38" t="n"><f aca="false">IF(AND(ISNUMBER(SK),SK&gt;0),1,0)</f><v>0</v></c><c r="AK92" s="48" t="s"><v>371</v></c><c r="AZ92" s="38" t="str"><f aca="false">IF(ISNUMBER(AM92),AM92+0.5*AN92,&quot;&quot;)</f><v></v></c><c r="BA92" s="38" t="str"><f aca="false">IF(ISNUMBER(AZ92),IF(ISNUMBER(Q92),AZ92-Q92,&quot;MISSING&quot;),&quot;&quot;)</f><v></v></c><c r="BB92" s="38" t="str"><f aca="false">IF(AND(ISNUMBER(AR92),ISNUMBER(Y92)),AR92-Y92,IF(ISNUMBER(AR92),&quot;MISSING&quot;,&quot;&quot;))</f><v></v></c><c r="BC92" s="48" t="s"><v>336</v></c><c r="BD92" s="47"/><c r="BR92" s="38" t="str"><f aca="false">IF(ISNUMBER(BE92),BE92+0.5*BF92,&quot;&quot;)</f><v></v></c><c r="BS92" s="38" t="str"><f aca="false">IF(ISNUMBER(BR92),IF(ISNUMBER($Q92),BR92-$Q92,&quot;MISSING&quot;),&quot;&quot;)</f><v></v></c><c r="BT92" s="38" t="str"><f aca="false">IF(AND(ISNUMBER(BJ92),ISNUMBER($Y92)),BJ92-$Y92,IF(ISNUMBER(BJ92),&quot;MISSING&quot;,&quot;&quot;))</f><v></v></c><c r="BU92" s="38" t="n"><f aca="false">IF(AND(ISBLANK($AM92),ISBLANK($BE92)),0,1)</f><v>0</v></c><c r="BV92" s="38" t="n"><f aca="false">IF(AND(ISNUMBER($AM92),ISNUMBER($BE92)),1,0)</f><v>0</v></c><c r="BW92" s="38" t="str"><f aca="false">IF(BV92,SE_PREOP,&quot;&quot;)</f><v></v></c><c r="BX92" s="38" t="str"><f aca="false">IF(FU_6_AND_12,SE_6,&quot;&quot;)</f><v></v></c><c r="BY92" s="38" t="str"><f aca="false">IF(FU_6_AND_12,SE_12,&quot;&quot;)</f><v></v></c><c r="BZ92" s="49" t="n"><f aca="false">IF(AND(ISNUMBER(BC92),ISNUMBER(BE92)),BC92-A92,IF(ISNUMBER(AK92),AK92-A92,0))</f><v>0</v></c><c r="CA92" s="50" t="n"><f aca="false">IF(BZ92&gt;0,BZ92/30,&quot;&quot;)</f><v>0</v></c><c r="CB92" s="38" t="str"><f aca="false">IF(AND(ISNUMBER(AZ92),ISNUMBER(BR92)),(BR92-AZ92),&quot;&quot;)</f><v></v></c><c r="CC92" s="38" t="str"><f aca="false">IF(AND(ISNUMBER(AX92), ISNUMBER(AD92)), AVERAGE(AX92,AV92)-AVERAGE(AD92,AF92),&quot;&quot;)</f><v></v></c><c r="CD92" s="38" t="str"><f aca="false">IF(AND(ISNUMBER(BN92), ISNUMBER(AD92)), AVERAGE(BN92,BP92)-AVERAGE(AD92,AF92),&quot;&quot;)</f><v></v></c><c r="CE92" s="38" t="str"><f aca="false">IF(ISNUMBER(CD92),CD92,IF(ISNUMBER(CC92),CC92,&quot;&quot;))</f><v></v></c><c r="CF92" s="38" t="str"><f aca="false">IF(AND(ISNUMBER(SPH_PREOP),ISNUMBER(SE_LAST_)),SPH_PREOP+CYL_PREOP/2,&quot;&quot;)</f><v></v></c><c r="CG92" s="38" t="str"><f aca="false">IF(ISNUMBER(SE_12),SE_12,IF(ISNUMBER(SE_6),SE_6,&quot;&quot;))</f><v></v></c><c r="CH92" s="51" t="str"><f aca="false">IF(AND(ISNUMBER(SE_LAST_),ISNUMBER(REF_TARGET)),SE_LAST_-REF_TARGET,&quot;&quot;)</f><v></v></c><c r="CI92" s="52" t="str"><f aca="false">IF(ISNUMBER(Y92),IF(ISNUMBER(BJ92),BJ92-Y92,IF(ISNUMBER(AR92),AR92-Y92,&quot;&quot;)),&quot;&quot;)</f><v></v></c><c r="CJ92" s="38" t="str"><f aca="false">IF(ISNUMBER(Z92),IF(ISNUMBER(AT92),AT92-Z92,IF(ISNUMBER(BL92),BL92-Z92,&quot;&quot;)),&quot;&quot;)</f><v></v></c><c r="CK92" s="53" t="str"><f aca="false">IF(ISNUMBER(LAST_SE_ERROR),REF_TARGET,&quot;&quot;)</f><v></v></c><c r="CL92" s="53" t="str"><f aca="false">IF(AND(OR(ISNUMBER(BH92),ISNUMBER(AP92)),ISNUMBER(W92)),-LOG(20/W92)--LOG(20/IF(ISNUMBER(BH92),BH92,AP92)),&quot;&quot;)</f><v></v></c><c r="CM92" s="54" t="n"><f aca="false">IF(ISNUMBER(BF92),BF92,IF(ISNUMBER(AN92),AN92,&quot;&quot;))</f><v>0</v></c><c r="CN92" s="54" t="n"><f aca="false">IF(AND(ISNUMBER(CM92),ISNUMBER(U92)),CM92-U92,&quot;&quot;)</f><v>0</v></c><c r="CO92" s="55" t="n"><f aca="false">IF(ISNUMBER(BCVA_12),BCVA_12,IF(ISNUMBER(BCVA_6),BCVA_6,&quot;&quot;))</f><v>0</v></c><c r="CP92" s="55" t="n"><f aca="false">IF(ISNUMBER(CO92),PREOP_BCVA,&quot;&quot;)</f><v>0</v></c><c r="CQ92" s="56" t="n"><f aca="false">IF(AND(REF_TARGET&lt;=0,REF_TARGET&gt;-1),IF(ISNUMBER(UDVA_12),UDVA_12,IF(ISNUMBER(UDVA_6),UDVA_6,&quot;&quot;)),&quot;&quot;)</f><v>0</v></c><c r="CR92" s="53" t="str"><f aca="false">IF(ISNUMBER(PREOP_PENTACAM_RV),IF(ISNUMBER(SPH_6),IF(ISNUMBER($EQ92),0,1),&quot;&quot;),&quot;&quot;)</f><v></v></c><c r="CS92" s="53" t="str"><f aca="false">IF(ISNUMBER(PREOP_PENTACAM_RV),IF(ISNUMBER(SPH_12),IF(ISNUMBER($GM92),0,1),&quot;&quot;),&quot;&quot;)</f><v></v></c><c r="CT92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92" s="52" t="str"><f aca="false">IF(ISNUMBER(GM92),GM92,IF(ISNUMBER(EQ92),EQ92,&quot;&quot;))</f><v></v></c><c r="IJ92" s="38" t="str"><f aca="false">IF(ISNUMBER(GN92),GN92,IF(ISNUMBER(ER92),ER92,&quot;&quot;))</f><v></v></c><c r="IK92" s="38" t="str"><f aca="false">IF(ISNUMBER(GO92),GO92,IF(ISNUMBER(ES92),ES92,&quot;&quot;))</f><v></v></c><c r="IL92" s="38" t="str"><f aca="false">IF(ISNUMBER(GP92),GP92,IF(ISNUMBER(ET92),ET92,&quot;&quot;))</f><v></v></c><c r="IM92" s="38" t="str"><f aca="false">IF(ISNUMBER(GQ92),GQ92,IF(ISNUMBER(EU92),EU92,&quot;&quot;))</f><v></v></c><c r="IN92" s="38" t="str"><f aca="false">IF(ISNUMBER(GR92),GR92,IF(ISNUMBER(EV92),EV92,&quot;&quot;))</f><v></v></c><c r="IO92" s="38" t="str"><f aca="false">IF(ISNUMBER(GS92),GS92,IF(ISNUMBER(EW92),EW92,&quot;&quot;))</f><v></v></c><c r="IP92" s="38" t="str"><f aca="false">IF(ISNUMBER(GT92),GT92,IF(ISNUMBER(EX92),EX92,&quot;&quot;))</f><v></v></c><c r="IQ92" s="38" t="str"><f aca="false">IF(ISNUMBER(GU92),GU92,IF(ISNUMBER(EY92),EY92,&quot;&quot;))</f><v></v></c><c r="IR92" s="38" t="str"><f aca="false">IF(ISNUMBER(GV92),GV92,IF(ISNUMBER(EZ92),EZ92,&quot;&quot;))</f><v></v></c><c r="IS92" s="38" t="str"><f aca="false">IF(ISNUMBER(GW92),GW92,IF(ISNUMBER(FA92),FA92,&quot;&quot;))</f><v></v></c><c r="IT92" s="38" t="str"><f aca="false">IF(ISNUMBER(GX92),GX92,IF(ISNUMBER(FB92),FB92,&quot;&quot;))</f><v></v></c><c r="IU92" s="38" t="str"><f aca="false">IF(ISNUMBER(GY92),GY92,IF(ISNUMBER(FC92),FC92,&quot;&quot;))</f><v></v></c><c r="IV92" s="38" t="str"><f aca="false">IF(ISNUMBER(GZ92),GZ92,IF(ISNUMBER(FD92),FD92,&quot;&quot;))</f><v></v></c><c r="IW92" s="38" t="str"><f aca="false">IF(ISNUMBER(HA92),HA92,IF(ISNUMBER(FE92),FE92,&quot;&quot;))</f><v></v></c><c r="IX92" s="38" t="str"><f aca="false">IF(ISNUMBER(HB92),HB92,IF(ISNUMBER(FF92),FF92,&quot;&quot;))</f><v></v></c><c r="IY92" s="38" t="str"><f aca="false">IF(ISNUMBER(HC92),HC92,IF(ISNUMBER(FG92),FG92,&quot;&quot;))</f><v></v></c><c r="IZ92" s="38" t="str"><f aca="false">IF(ISNUMBER(HD92),HD92,IF(ISNUMBER(FH92),FH92,&quot;&quot;))</f><v></v></c><c r="JA92" s="38" t="str"><f aca="false">IF(ISNUMBER(HE92),HE92,IF(ISNUMBER(FI92),FI92,&quot;&quot;))</f><v></v></c><c r="JB92" s="38" t="str"><f aca="false">IF(ISNUMBER(HF92),HF92,IF(ISNUMBER(FJ92),FJ92,&quot;&quot;))</f><v></v></c><c r="JC92" s="38" t="str"><f aca="false">IF(ISNUMBER(HG92),HG92,IF(ISNUMBER(FK92),FK92,&quot;&quot;))</f><v></v></c><c r="JD92" s="38" t="str"><f aca="false">IF(ISNUMBER(HH92),HH92,IF(ISNUMBER(FL92),FL92,&quot;&quot;))</f><v></v></c><c r="JE92" s="38" t="str"><f aca="false">IF(ISNUMBER(HI92),HI92,IF(ISNUMBER(FM92),FM92,&quot;&quot;))</f><v></v></c><c r="JF92" s="38" t="str"><f aca="false">IF(ISNUMBER(HJ92),HJ92,IF(ISNUMBER(FN92),FN92,&quot;&quot;))</f><v></v></c><c r="JG92" s="38" t="str"><f aca="false">IF(ISNUMBER(HK92),HK92,IF(ISNUMBER(FO92),FO92,&quot;&quot;))</f><v></v></c><c r="JH92" s="38" t="str"><f aca="false">IF(ISNUMBER(HL92),HL92,IF(ISNUMBER(FP92),FP92,&quot;&quot;))</f><v></v></c><c r="JI92" s="38" t="str"><f aca="false">IF(ISNUMBER(HM92),HM92,IF(ISNUMBER(FQ92),FQ92,&quot;&quot;))</f><v></v></c><c r="JJ92" s="38" t="str"><f aca="false">IF(ISNUMBER(HN92),HN92,IF(ISNUMBER(FR92),FR92,&quot;&quot;))</f><v></v></c><c r="JK92" s="38" t="str"><f aca="false">IF(ISNUMBER(HO92),HO92,IF(ISNUMBER(FS92),FS92,&quot;&quot;))</f><v></v></c><c r="JL92" s="38" t="str"><f aca="false">IF(ISNUMBER(HP92),HP92,IF(ISNUMBER(FT92),FT92,&quot;&quot;))</f><v></v></c><c r="JM92" s="38" t="str"><f aca="false">IF(ISNUMBER(HQ92),HQ92,IF(ISNUMBER(FU92),FU92,&quot;&quot;))</f><v></v></c><c r="JN92" s="51" t="str"><f aca="false">IF(ISNUMBER(HR92),HR92,IF(ISNUMBER(FV92),FV92,&quot;&quot;))</f><v></v></c><c r="JO92" s="59" t="str"><f aca="false">IF(ISNUMBER(HS92),HS92,IF(ISNUMBER(FW92),FW92,&quot;&quot;))</f><v></v></c><c r="JP92" s="59" t="str"><f aca="false">IF(ISNUMBER(HT92),HT92,IF(ISNUMBER(FX92),FX92,&quot;&quot;))</f><v></v></c><c r="JQ92" s="59" t="str"><f aca="false">IF(ISNUMBER(HU92),HU92,IF(ISNUMBER(FY92),FY92,&quot;&quot;))</f><v></v></c><c r="JR92" s="59" t="str"><f aca="false">IF(ISNUMBER(HV92),HV92,IF(ISNUMBER(FZ92),FZ92,&quot;&quot;))</f><v></v></c><c r="JS92" s="59" t="str"><f aca="false">IF(ISNUMBER(HW92),HW92,IF(ISNUMBER(GA92),GA92,&quot;&quot;))</f><v></v></c><c r="JT92" s="59" t="str"><f aca="false">IF(ISNUMBER(HX92),HX92,IF(ISNUMBER(GB92),GB92,&quot;&quot;))</f><v></v></c><c r="JU92" s="59" t="str"><f aca="false">IF(ISNUMBER(HY92),HY92,IF(ISNUMBER(GC92),GC92,&quot;&quot;))</f><v></v></c><c r="JV92" s="59" t="str"><f aca="false">IF(ISNUMBER(HZ92),HZ92,IF(ISNUMBER(GD92),GD92,&quot;&quot;))</f><v></v></c><c r="JW92" s="59" t="str"><f aca="false">IF(ISNUMBER(IA92),IA92,IF(ISNUMBER(GE92),GE92,&quot;&quot;))</f><v></v></c><c r="JX92" s="59" t="str"><f aca="false">IF(ISNUMBER(IB92),IB92,IF(ISNUMBER(GF92),GF92,&quot;&quot;))</f><v></v></c><c r="JY92" s="59" t="str"><f aca="false">IF(ISNUMBER(IC92),IC92,IF(ISNUMBER(GG92),GG92,&quot;&quot;))</f><v></v></c><c r="JZ92" s="59" t="str"><f aca="false">IF(ISNUMBER(ID92),ID92,IF(ISNUMBER(GH92),GH92,&quot;&quot;))</f><v></v></c><c r="KA92" s="59" t="str"><f aca="false">IF(ISNUMBER(IE92),IE92,IF(ISNUMBER(GI92),GI92,&quot;&quot;))</f><v></v></c><c r="KB92" s="59" t="str"><f aca="false">IF(ISNUMBER(IF92),IF92,IF(ISNUMBER(GJ92),GJ92,&quot;&quot;))</f><v></v></c><c r="KC92" s="59" t="str"><f aca="false">IF(ISNUMBER(IG92),IG92,IF(ISNUMBER(GK92),GK92,&quot;&quot;))</f><v></v></c><c r="KD92" s="61" t="str"><f aca="false">IF(ISNUMBER(IH92),IH92,IF(ISNUMBER(GL92),GL92,&quot;&quot;))</f><v></v></c><c r="KE92" s="52" t="str"><f aca="false">IF(AND(ISNUMBER(II92),ISNUMBER(CU92)),II92-CU92,&quot;&quot;)</f><v></v></c><c r="KF92" s="38" t="str"><f aca="false">IF(AND(ISNUMBER(IJ92),ISNUMBER(CV92)),IJ92-CV92,&quot;&quot;)</f><v></v></c><c r="KG92" s="38" t="str"><f aca="false">IF(AND(ISNUMBER(IK92),ISNUMBER(CW92)),IK92-CW92,&quot;&quot;)</f><v></v></c><c r="KH92" s="38" t="str"><f aca="false">IF(AND(ISNUMBER(IL92),ISNUMBER(CX92)),IL92-CX92,&quot;&quot;)</f><v></v></c><c r="KI92" s="38" t="str"><f aca="false">IF(AND(ISNUMBER(IM92),ISNUMBER(CY92)),IM92-CY92,&quot;&quot;)</f><v></v></c><c r="KJ92" s="38" t="str"><f aca="false">IF(AND(ISNUMBER(IN92),ISNUMBER(CZ92)),IN92-CZ92,&quot;&quot;)</f><v></v></c><c r="KK92" s="38" t="str"><f aca="false">IF(AND(ISNUMBER(IO92),ISNUMBER(DA92)),IO92-DA92,&quot;&quot;)</f><v></v></c><c r="KL92" s="38" t="str"><f aca="false">IF(AND(ISNUMBER(IP92),ISNUMBER(DB92)),IP92-DB92,&quot;&quot;)</f><v></v></c><c r="KM92" s="38" t="str"><f aca="false">IF(AND(ISNUMBER(IQ92),ISNUMBER(DC92)),IQ92-DC92,&quot;&quot;)</f><v></v></c><c r="KN92" s="38" t="str"><f aca="false">IF(AND(ISNUMBER(IR92),ISNUMBER(DD92)),IR92-DD92,&quot;&quot;)</f><v></v></c><c r="KO92" s="38" t="str"><f aca="false">IF(AND(ISNUMBER(IS92),ISNUMBER(DE92)),IS92-DE92,&quot;&quot;)</f><v></v></c><c r="KP92" s="38" t="str"><f aca="false">IF(AND(ISNUMBER(IT92),ISNUMBER(DF92)),IT92-DF92,&quot;&quot;)</f><v></v></c><c r="KQ92" s="38" t="str"><f aca="false">IF(AND(ISNUMBER(IU92),ISNUMBER(DG92)),IU92-DG92,&quot;&quot;)</f><v></v></c><c r="KR92" s="38" t="str"><f aca="false">IF(AND(ISNUMBER(IV92),ISNUMBER(DH92)),IV92-DH92,&quot;&quot;)</f><v></v></c><c r="KS92" s="38" t="str"><f aca="false">IF(AND(ISNUMBER(IW92),ISNUMBER(DI92)),IW92-DI92,&quot;&quot;)</f><v></v></c><c r="KT92" s="38" t="str"><f aca="false">IF(AND(ISNUMBER(IX92),ISNUMBER(DJ92)),IX92-DJ92,&quot;&quot;)</f><v></v></c><c r="KU92" s="38" t="str"><f aca="false">IF(AND(ISNUMBER(IY92),ISNUMBER(DK92)),IY92-DK92,&quot;&quot;)</f><v></v></c><c r="KV92" s="38" t="str"><f aca="false">IF(AND(ISNUMBER(IZ92),ISNUMBER(DL92)),IZ92-DL92,&quot;&quot;)</f><v></v></c><c r="KW92" s="38" t="str"><f aca="false">IF(AND(ISNUMBER(JA92),ISNUMBER(DM92)),JA92-DM92,&quot;&quot;)</f><v></v></c><c r="KX92" s="38" t="str"><f aca="false">IF(AND(ISNUMBER(JB92),ISNUMBER(DN92)),JB92-DN92,&quot;&quot;)</f><v></v></c><c r="KY92" s="38" t="str"><f aca="false">IF(AND(ISNUMBER(JC92),ISNUMBER(DO92)),JC92-DO92,&quot;&quot;)</f><v></v></c><c r="KZ92" s="38" t="str"><f aca="false">IF(AND(ISNUMBER(JD92),ISNUMBER(DP92)),JD92-DP92,&quot;&quot;)</f><v></v></c><c r="LA92" s="38" t="str"><f aca="false">IF(AND(ISNUMBER(JE92),ISNUMBER(DQ92)),JE92-DQ92,&quot;&quot;)</f><v></v></c><c r="LB92" s="38" t="str"><f aca="false">IF(AND(ISNUMBER(JF92),ISNUMBER(DR92)),JF92-DR92,&quot;&quot;)</f><v></v></c><c r="LC92" s="38" t="str"><f aca="false">IF(AND(ISNUMBER(JG92),ISNUMBER(DS92)),JG92-DS92,&quot;&quot;)</f><v></v></c><c r="LD92" s="38" t="str"><f aca="false">IF(AND(ISNUMBER(JH92),ISNUMBER(DT92)),JH92-DT92,&quot;&quot;)</f><v></v></c><c r="LE92" s="38" t="str"><f aca="false">IF(AND(ISNUMBER(JI92),ISNUMBER(DU92)),JI92-DU92,&quot;&quot;)</f><v></v></c><c r="LF92" s="38" t="str"><f aca="false">IF(AND(ISNUMBER(JJ92),ISNUMBER(DV92)),JJ92-DV92,&quot;&quot;)</f><v></v></c><c r="LG92" s="38" t="str"><f aca="false">IF(AND(ISNUMBER(JK92),ISNUMBER(DW92)),JK92-DW92,&quot;&quot;)</f><v></v></c><c r="LH92" s="38" t="str"><f aca="false">IF(AND(ISNUMBER(JL92),ISNUMBER(DX92)),JL92-DX92,&quot;&quot;)</f><v></v></c><c r="LI92" s="38" t="str"><f aca="false">IF(AND(ISNUMBER(JM92),ISNUMBER(DY92)),JM92-DY92,&quot;&quot;)</f><v></v></c><c r="LJ92" s="38" t="str"><f aca="false">IF(AND(ISNUMBER(JN92),ISNUMBER(DZ92)),JN92-DZ92,&quot;&quot;)</f><v></v></c><c r="LK92" s="38" t="str"><f aca="false">IF(AND(ISNUMBER(JO92),ISNUMBER(EA92)),JO92-EA92,&quot;&quot;)</f><v></v></c><c r="LL92" s="38" t="str"><f aca="false">IF(AND(ISNUMBER(JP92),ISNUMBER(EB92)),JP92-EB92,&quot;&quot;)</f><v></v></c><c r="LM92" s="38" t="str"><f aca="false">IF(AND(ISNUMBER(JQ92),ISNUMBER(EC92)),JQ92-EC92,&quot;&quot;)</f><v></v></c><c r="LN92" s="38" t="str"><f aca="false">IF(AND(ISNUMBER(JR92),ISNUMBER(ED92)),JR92-ED92,&quot;&quot;)</f><v></v></c><c r="LO92" s="38" t="str"><f aca="false">IF(AND(ISNUMBER(JS92),ISNUMBER(EE92)),JS92-EE92,&quot;&quot;)</f><v></v></c><c r="LP92" s="38" t="str"><f aca="false">IF(AND(ISNUMBER(JT92),ISNUMBER(EF92)),JT92-EF92,&quot;&quot;)</f><v></v></c><c r="LQ92" s="38" t="str"><f aca="false">IF(AND(ISNUMBER(JU92),ISNUMBER(EG92)),JU92-EG92,&quot;&quot;)</f><v></v></c><c r="LR92" s="38" t="str"><f aca="false">IF(AND(ISNUMBER(JV92),ISNUMBER(EH92)),JV92-EH92,&quot;&quot;)</f><v></v></c><c r="LS92" s="38" t="str"><f aca="false">IF(AND(ISNUMBER(JW92),ISNUMBER(EI92)),JW92-EI92,&quot;&quot;)</f><v></v></c><c r="LT92" s="38" t="str"><f aca="false">IF(AND(ISNUMBER(JX92),ISNUMBER(EJ92)),JX92-EJ92,&quot;&quot;)</f><v></v></c><c r="LU92" s="38" t="str"><f aca="false">IF(AND(ISNUMBER(JY92),ISNUMBER(EK92)),JY92-EK92,&quot;&quot;)</f><v></v></c><c r="LV92" s="38" t="str"><f aca="false">IF(AND(ISNUMBER(JZ92),ISNUMBER(EL92)),JZ92-EL92,&quot;&quot;)</f><v></v></c><c r="LW92" s="38" t="str"><f aca="false">IF(AND(ISNUMBER(KA92),ISNUMBER(EM92)),KA92-EM92,&quot;&quot;)</f><v></v></c><c r="LX92" s="38" t="str"><f aca="false">IF(AND(ISNUMBER(KB92),ISNUMBER(EN92)),KB92-EN92,&quot;&quot;)</f><v></v></c><c r="LY92" s="38" t="str"><f aca="false">IF(AND(ISNUMBER(KC92),ISNUMBER(EO92)),KC92-EO92,&quot;&quot;)</f><v></v></c><c r="LZ92" s="38" t="str"><f aca="false">IF(AND(ISNUMBER(KD92),ISNUMBER(EP92)),KD92-EP92,&quot;&quot;)</f><v></v></c><c r="MA92" s="38" t="str"><f aca="false">IF(AND(ISNUMBER(HT92),ISNUMBER(FX92)),HT92-FX92,&quot;&quot;)</f><v></v></c><c r="MB92" s="38" t="str"><f aca="false">IF(AND(ISNUMBER(HU92),ISNUMBER(FY92)),HU92-FY92,&quot;&quot;)</f><v></v></c><c r="MC92" s="38" t="str"><f aca="false">IF(AND(ISNUMBER(HY92),ISNUMBER(GC92)),HY92-GC92,&quot;&quot;)</f><v></v></c><c r="MD92" s="38" t="n"><f aca="false">HZ92-GD92</f><v>0</v></c></row><row collapsed="false" customFormat="false" customHeight="true" hidden="false" ht="26.25" outlineLevel="0" r="93"><c r="A93" s="35" t="n"><v>41395</v></c><c r="B93" s="36" t="s"><v>501</v></c><c r="C93" s="36" t="s"><v>502</v></c><c r="D93" s="37" t="s"><v>339</v></c><c r="E93" s="38" t="n"><v>76</v></c><c r="F93" s="39" t="n"><v>13373</v></c><c r="G93" s="38" t="s"><v>340</v></c><c r="H93" s="38" t="s"><v>333</v></c><c r="I93" s="38" t="n"><v>1835010</v></c><c r="K93" s="91"/><c r="L93" s="91"/><c r="M93" s="91"/><c r="N93" s="91"/><c r="O93" s="91"/><c r="P93" s="38" t="n"><v>-0.5</v></c><c r="Q93" s="38" t="n"><v>-0.67</v></c><c r="R93" s="38" t="s"><v>334</v></c><c r="S93" s="44" t="n"><v>41375</v></c><c r="T93" s="45" t="n"><v>-1.25</v></c><c r="U93" s="45" t="n"><v>0.5</v></c><c r="V93" s="38" t="n"><v>30</v></c><c r="W93" s="38" t="n"><v>70</v></c><c r="X93" s="38" t="n"><v>13</v></c><c r="Y93" s="38" t="n"><v>615</v></c><c r="Z93" s="38" t="n"><v>23.6</v></c><c r="AC93" s="38" t="n"><v>2.6</v></c><c r="AD93" s="38" t="n"><v>41.51</v></c><c r="AE93" s="38" t="n"><v>152</v></c><c r="AF93" s="38" t="n"><v>42.54</v></c><c r="AG93" s="38" t="n"><v>62</v></c><c r="AH93" s="38" t="n"><v>0</v></c><c r="AI93" s="38" t="n"><f aca="false">IF(AND(ISNUMBER(SK),SK&gt;0),1,0)</f><v>0</v></c><c r="AK93" s="46" t="s"><v>371</v></c><c r="AL93" s="47"/><c r="AZ93" s="38" t="str"><f aca="false">IF(ISNUMBER(AM93),AM93+0.5*AN93,&quot;&quot;)</f><v></v></c><c r="BA93" s="38" t="str"><f aca="false">IF(ISNUMBER(AZ93),IF(ISNUMBER(Q93),AZ93-Q93,&quot;MISSING&quot;),&quot;&quot;)</f><v></v></c><c r="BB93" s="38" t="str"><f aca="false">IF(AND(ISNUMBER(AR93),ISNUMBER(Y93)),AR93-Y93,IF(ISNUMBER(AR93),&quot;MISSING&quot;,&quot;&quot;))</f><v></v></c><c r="BC93" s="48" t="s"><v>336</v></c><c r="BD93" s="47"/><c r="BR93" s="38" t="str"><f aca="false">IF(ISNUMBER(BE93),BE93+0.5*BF93,&quot;&quot;)</f><v></v></c><c r="BS93" s="38" t="str"><f aca="false">IF(ISNUMBER(BR93),IF(ISNUMBER($Q93),BR93-$Q93,&quot;MISSING&quot;),&quot;&quot;)</f><v></v></c><c r="BT93" s="38" t="str"><f aca="false">IF(AND(ISNUMBER(BJ93),ISNUMBER($Y93)),BJ93-$Y93,IF(ISNUMBER(BJ93),&quot;MISSING&quot;,&quot;&quot;))</f><v></v></c><c r="BU93" s="38" t="n"><f aca="false">IF(AND(ISBLANK($AM93),ISBLANK($BE93)),0,1)</f><v>0</v></c><c r="BV93" s="38" t="n"><f aca="false">IF(AND(ISNUMBER($AM93),ISNUMBER($BE93)),1,0)</f><v>0</v></c><c r="BW93" s="38" t="str"><f aca="false">IF(BV93,SE_PREOP,&quot;&quot;)</f><v></v></c><c r="BX93" s="38" t="str"><f aca="false">IF(FU_6_AND_12,SE_6,&quot;&quot;)</f><v></v></c><c r="BY93" s="38" t="str"><f aca="false">IF(FU_6_AND_12,SE_12,&quot;&quot;)</f><v></v></c><c r="BZ93" s="49" t="n"><f aca="false">IF(AND(ISNUMBER(BC93),ISNUMBER(BE93)),BC93-A93,IF(ISNUMBER(AK93),AK93-A93,0))</f><v>0</v></c><c r="CA93" s="50" t="n"><f aca="false">IF(BZ93&gt;0,BZ93/30,&quot;&quot;)</f><v>0</v></c><c r="CB93" s="38" t="str"><f aca="false">IF(AND(ISNUMBER(AZ93),ISNUMBER(BR93)),(BR93-AZ93),&quot;&quot;)</f><v></v></c><c r="CC93" s="38" t="str"><f aca="false">IF(AND(ISNUMBER(AX93), ISNUMBER(AD93)), AVERAGE(AX93,AV93)-AVERAGE(AD93,AF93),&quot;&quot;)</f><v></v></c><c r="CD93" s="38" t="str"><f aca="false">IF(AND(ISNUMBER(BN93), ISNUMBER(AD93)), AVERAGE(BN93,BP93)-AVERAGE(AD93,AF93),&quot;&quot;)</f><v></v></c><c r="CE93" s="38" t="str"><f aca="false">IF(ISNUMBER(CD93),CD93,IF(ISNUMBER(CC93),CC93,&quot;&quot;))</f><v></v></c><c r="CF93" s="38" t="str"><f aca="false">IF(AND(ISNUMBER(SPH_PREOP),ISNUMBER(SE_LAST_)),SPH_PREOP+CYL_PREOP/2,&quot;&quot;)</f><v></v></c><c r="CG93" s="38" t="str"><f aca="false">IF(ISNUMBER(SE_12),SE_12,IF(ISNUMBER(SE_6),SE_6,&quot;&quot;))</f><v></v></c><c r="CH93" s="51" t="str"><f aca="false">IF(AND(ISNUMBER(SE_LAST_),ISNUMBER(REF_TARGET)),SE_LAST_-REF_TARGET,&quot;&quot;)</f><v></v></c><c r="CI93" s="52" t="str"><f aca="false">IF(ISNUMBER(Y93),IF(ISNUMBER(BJ93),BJ93-Y93,IF(ISNUMBER(AR93),AR93-Y93,&quot;&quot;)),&quot;&quot;)</f><v></v></c><c r="CJ93" s="38" t="str"><f aca="false">IF(ISNUMBER(Z93),IF(ISNUMBER(AT93),AT93-Z93,IF(ISNUMBER(BL93),BL93-Z93,&quot;&quot;)),&quot;&quot;)</f><v></v></c><c r="CK93" s="53" t="str"><f aca="false">IF(ISNUMBER(LAST_SE_ERROR),REF_TARGET,&quot;&quot;)</f><v></v></c><c r="CL93" s="53" t="str"><f aca="false">IF(AND(OR(ISNUMBER(BH93),ISNUMBER(AP93)),ISNUMBER(W93)),-LOG(20/W93)--LOG(20/IF(ISNUMBER(BH93),BH93,AP93)),&quot;&quot;)</f><v></v></c><c r="CM93" s="54" t="n"><f aca="false">IF(ISNUMBER(BF93),BF93,IF(ISNUMBER(AN93),AN93,&quot;&quot;))</f><v>0</v></c><c r="CN93" s="54" t="n"><f aca="false">IF(AND(ISNUMBER(CM93),ISNUMBER(U93)),CM93-U93,&quot;&quot;)</f><v>0</v></c><c r="CO93" s="55" t="n"><f aca="false">IF(ISNUMBER(BCVA_12),BCVA_12,IF(ISNUMBER(BCVA_6),BCVA_6,&quot;&quot;))</f><v>0</v></c><c r="CP93" s="55" t="n"><f aca="false">IF(ISNUMBER(CO93),PREOP_BCVA,&quot;&quot;)</f><v>0</v></c><c r="CQ93" s="56" t="n"><f aca="false">IF(AND(REF_TARGET&lt;=0,REF_TARGET&gt;-1),IF(ISNUMBER(UDVA_12),UDVA_12,IF(ISNUMBER(UDVA_6),UDVA_6,&quot;&quot;)),&quot;&quot;)</f><v>0</v></c><c r="CR93" s="53" t="str"><f aca="false">IF(ISNUMBER(PREOP_PENTACAM_RV),IF(ISNUMBER(SPH_6),IF(ISNUMBER($EQ93),0,1),&quot;&quot;),&quot;&quot;)</f><v></v></c><c r="CS93" s="53" t="str"><f aca="false">IF(ISNUMBER(PREOP_PENTACAM_RV),IF(ISNUMBER(SPH_12),IF(ISNUMBER($GM93),0,1),&quot;&quot;),&quot;&quot;)</f><v></v></c><c r="CT93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93" s="52" t="str"><f aca="false">IF(ISNUMBER(GM93),GM93,IF(ISNUMBER(EQ93),EQ93,&quot;&quot;))</f><v></v></c><c r="IJ93" s="38" t="str"><f aca="false">IF(ISNUMBER(GN93),GN93,IF(ISNUMBER(ER93),ER93,&quot;&quot;))</f><v></v></c><c r="IK93" s="38" t="str"><f aca="false">IF(ISNUMBER(GO93),GO93,IF(ISNUMBER(ES93),ES93,&quot;&quot;))</f><v></v></c><c r="IL93" s="38" t="str"><f aca="false">IF(ISNUMBER(GP93),GP93,IF(ISNUMBER(ET93),ET93,&quot;&quot;))</f><v></v></c><c r="IM93" s="38" t="str"><f aca="false">IF(ISNUMBER(GQ93),GQ93,IF(ISNUMBER(EU93),EU93,&quot;&quot;))</f><v></v></c><c r="IN93" s="38" t="str"><f aca="false">IF(ISNUMBER(GR93),GR93,IF(ISNUMBER(EV93),EV93,&quot;&quot;))</f><v></v></c><c r="IO93" s="38" t="str"><f aca="false">IF(ISNUMBER(GS93),GS93,IF(ISNUMBER(EW93),EW93,&quot;&quot;))</f><v></v></c><c r="IP93" s="38" t="str"><f aca="false">IF(ISNUMBER(GT93),GT93,IF(ISNUMBER(EX93),EX93,&quot;&quot;))</f><v></v></c><c r="IQ93" s="38" t="str"><f aca="false">IF(ISNUMBER(GU93),GU93,IF(ISNUMBER(EY93),EY93,&quot;&quot;))</f><v></v></c><c r="IR93" s="38" t="str"><f aca="false">IF(ISNUMBER(GV93),GV93,IF(ISNUMBER(EZ93),EZ93,&quot;&quot;))</f><v></v></c><c r="IS93" s="38" t="str"><f aca="false">IF(ISNUMBER(GW93),GW93,IF(ISNUMBER(FA93),FA93,&quot;&quot;))</f><v></v></c><c r="IT93" s="38" t="str"><f aca="false">IF(ISNUMBER(GX93),GX93,IF(ISNUMBER(FB93),FB93,&quot;&quot;))</f><v></v></c><c r="IU93" s="38" t="str"><f aca="false">IF(ISNUMBER(GY93),GY93,IF(ISNUMBER(FC93),FC93,&quot;&quot;))</f><v></v></c><c r="IV93" s="38" t="str"><f aca="false">IF(ISNUMBER(GZ93),GZ93,IF(ISNUMBER(FD93),FD93,&quot;&quot;))</f><v></v></c><c r="IW93" s="38" t="str"><f aca="false">IF(ISNUMBER(HA93),HA93,IF(ISNUMBER(FE93),FE93,&quot;&quot;))</f><v></v></c><c r="IX93" s="38" t="str"><f aca="false">IF(ISNUMBER(HB93),HB93,IF(ISNUMBER(FF93),FF93,&quot;&quot;))</f><v></v></c><c r="IY93" s="38" t="str"><f aca="false">IF(ISNUMBER(HC93),HC93,IF(ISNUMBER(FG93),FG93,&quot;&quot;))</f><v></v></c><c r="IZ93" s="38" t="str"><f aca="false">IF(ISNUMBER(HD93),HD93,IF(ISNUMBER(FH93),FH93,&quot;&quot;))</f><v></v></c><c r="JA93" s="38" t="str"><f aca="false">IF(ISNUMBER(HE93),HE93,IF(ISNUMBER(FI93),FI93,&quot;&quot;))</f><v></v></c><c r="JB93" s="38" t="str"><f aca="false">IF(ISNUMBER(HF93),HF93,IF(ISNUMBER(FJ93),FJ93,&quot;&quot;))</f><v></v></c><c r="JC93" s="38" t="str"><f aca="false">IF(ISNUMBER(HG93),HG93,IF(ISNUMBER(FK93),FK93,&quot;&quot;))</f><v></v></c><c r="JD93" s="38" t="str"><f aca="false">IF(ISNUMBER(HH93),HH93,IF(ISNUMBER(FL93),FL93,&quot;&quot;))</f><v></v></c><c r="JE93" s="38" t="str"><f aca="false">IF(ISNUMBER(HI93),HI93,IF(ISNUMBER(FM93),FM93,&quot;&quot;))</f><v></v></c><c r="JF93" s="38" t="str"><f aca="false">IF(ISNUMBER(HJ93),HJ93,IF(ISNUMBER(FN93),FN93,&quot;&quot;))</f><v></v></c><c r="JG93" s="38" t="str"><f aca="false">IF(ISNUMBER(HK93),HK93,IF(ISNUMBER(FO93),FO93,&quot;&quot;))</f><v></v></c><c r="JH93" s="38" t="str"><f aca="false">IF(ISNUMBER(HL93),HL93,IF(ISNUMBER(FP93),FP93,&quot;&quot;))</f><v></v></c><c r="JI93" s="38" t="str"><f aca="false">IF(ISNUMBER(HM93),HM93,IF(ISNUMBER(FQ93),FQ93,&quot;&quot;))</f><v></v></c><c r="JJ93" s="38" t="str"><f aca="false">IF(ISNUMBER(HN93),HN93,IF(ISNUMBER(FR93),FR93,&quot;&quot;))</f><v></v></c><c r="JK93" s="38" t="str"><f aca="false">IF(ISNUMBER(HO93),HO93,IF(ISNUMBER(FS93),FS93,&quot;&quot;))</f><v></v></c><c r="JL93" s="38" t="str"><f aca="false">IF(ISNUMBER(HP93),HP93,IF(ISNUMBER(FT93),FT93,&quot;&quot;))</f><v></v></c><c r="JM93" s="38" t="str"><f aca="false">IF(ISNUMBER(HQ93),HQ93,IF(ISNUMBER(FU93),FU93,&quot;&quot;))</f><v></v></c><c r="JN93" s="51" t="str"><f aca="false">IF(ISNUMBER(HR93),HR93,IF(ISNUMBER(FV93),FV93,&quot;&quot;))</f><v></v></c><c r="JO93" s="59" t="str"><f aca="false">IF(ISNUMBER(HS93),HS93,IF(ISNUMBER(FW93),FW93,&quot;&quot;))</f><v></v></c><c r="JP93" s="59" t="str"><f aca="false">IF(ISNUMBER(HT93),HT93,IF(ISNUMBER(FX93),FX93,&quot;&quot;))</f><v></v></c><c r="JQ93" s="59" t="str"><f aca="false">IF(ISNUMBER(HU93),HU93,IF(ISNUMBER(FY93),FY93,&quot;&quot;))</f><v></v></c><c r="JR93" s="59" t="str"><f aca="false">IF(ISNUMBER(HV93),HV93,IF(ISNUMBER(FZ93),FZ93,&quot;&quot;))</f><v></v></c><c r="JS93" s="59" t="str"><f aca="false">IF(ISNUMBER(HW93),HW93,IF(ISNUMBER(GA93),GA93,&quot;&quot;))</f><v></v></c><c r="JT93" s="59" t="str"><f aca="false">IF(ISNUMBER(HX93),HX93,IF(ISNUMBER(GB93),GB93,&quot;&quot;))</f><v></v></c><c r="JU93" s="59" t="str"><f aca="false">IF(ISNUMBER(HY93),HY93,IF(ISNUMBER(GC93),GC93,&quot;&quot;))</f><v></v></c><c r="JV93" s="59" t="str"><f aca="false">IF(ISNUMBER(HZ93),HZ93,IF(ISNUMBER(GD93),GD93,&quot;&quot;))</f><v></v></c><c r="JW93" s="59" t="str"><f aca="false">IF(ISNUMBER(IA93),IA93,IF(ISNUMBER(GE93),GE93,&quot;&quot;))</f><v></v></c><c r="JX93" s="59" t="str"><f aca="false">IF(ISNUMBER(IB93),IB93,IF(ISNUMBER(GF93),GF93,&quot;&quot;))</f><v></v></c><c r="JY93" s="59" t="str"><f aca="false">IF(ISNUMBER(IC93),IC93,IF(ISNUMBER(GG93),GG93,&quot;&quot;))</f><v></v></c><c r="JZ93" s="59" t="str"><f aca="false">IF(ISNUMBER(ID93),ID93,IF(ISNUMBER(GH93),GH93,&quot;&quot;))</f><v></v></c><c r="KA93" s="59" t="str"><f aca="false">IF(ISNUMBER(IE93),IE93,IF(ISNUMBER(GI93),GI93,&quot;&quot;))</f><v></v></c><c r="KB93" s="59" t="str"><f aca="false">IF(ISNUMBER(IF93),IF93,IF(ISNUMBER(GJ93),GJ93,&quot;&quot;))</f><v></v></c><c r="KC93" s="59" t="str"><f aca="false">IF(ISNUMBER(IG93),IG93,IF(ISNUMBER(GK93),GK93,&quot;&quot;))</f><v></v></c><c r="KD93" s="61" t="str"><f aca="false">IF(ISNUMBER(IH93),IH93,IF(ISNUMBER(GL93),GL93,&quot;&quot;))</f><v></v></c><c r="KE93" s="52" t="str"><f aca="false">IF(AND(ISNUMBER(II93),ISNUMBER(CU93)),II93-CU93,&quot;&quot;)</f><v></v></c><c r="KF93" s="38" t="str"><f aca="false">IF(AND(ISNUMBER(IJ93),ISNUMBER(CV93)),IJ93-CV93,&quot;&quot;)</f><v></v></c><c r="KG93" s="38" t="str"><f aca="false">IF(AND(ISNUMBER(IK93),ISNUMBER(CW93)),IK93-CW93,&quot;&quot;)</f><v></v></c><c r="KH93" s="38" t="str"><f aca="false">IF(AND(ISNUMBER(IL93),ISNUMBER(CX93)),IL93-CX93,&quot;&quot;)</f><v></v></c><c r="KI93" s="38" t="str"><f aca="false">IF(AND(ISNUMBER(IM93),ISNUMBER(CY93)),IM93-CY93,&quot;&quot;)</f><v></v></c><c r="KJ93" s="38" t="str"><f aca="false">IF(AND(ISNUMBER(IN93),ISNUMBER(CZ93)),IN93-CZ93,&quot;&quot;)</f><v></v></c><c r="KK93" s="38" t="str"><f aca="false">IF(AND(ISNUMBER(IO93),ISNUMBER(DA93)),IO93-DA93,&quot;&quot;)</f><v></v></c><c r="KL93" s="38" t="str"><f aca="false">IF(AND(ISNUMBER(IP93),ISNUMBER(DB93)),IP93-DB93,&quot;&quot;)</f><v></v></c><c r="KM93" s="38" t="str"><f aca="false">IF(AND(ISNUMBER(IQ93),ISNUMBER(DC93)),IQ93-DC93,&quot;&quot;)</f><v></v></c><c r="KN93" s="38" t="str"><f aca="false">IF(AND(ISNUMBER(IR93),ISNUMBER(DD93)),IR93-DD93,&quot;&quot;)</f><v></v></c><c r="KO93" s="38" t="str"><f aca="false">IF(AND(ISNUMBER(IS93),ISNUMBER(DE93)),IS93-DE93,&quot;&quot;)</f><v></v></c><c r="KP93" s="38" t="str"><f aca="false">IF(AND(ISNUMBER(IT93),ISNUMBER(DF93)),IT93-DF93,&quot;&quot;)</f><v></v></c><c r="KQ93" s="38" t="str"><f aca="false">IF(AND(ISNUMBER(IU93),ISNUMBER(DG93)),IU93-DG93,&quot;&quot;)</f><v></v></c><c r="KR93" s="38" t="str"><f aca="false">IF(AND(ISNUMBER(IV93),ISNUMBER(DH93)),IV93-DH93,&quot;&quot;)</f><v></v></c><c r="KS93" s="38" t="str"><f aca="false">IF(AND(ISNUMBER(IW93),ISNUMBER(DI93)),IW93-DI93,&quot;&quot;)</f><v></v></c><c r="KT93" s="38" t="str"><f aca="false">IF(AND(ISNUMBER(IX93),ISNUMBER(DJ93)),IX93-DJ93,&quot;&quot;)</f><v></v></c><c r="KU93" s="38" t="str"><f aca="false">IF(AND(ISNUMBER(IY93),ISNUMBER(DK93)),IY93-DK93,&quot;&quot;)</f><v></v></c><c r="KV93" s="38" t="str"><f aca="false">IF(AND(ISNUMBER(IZ93),ISNUMBER(DL93)),IZ93-DL93,&quot;&quot;)</f><v></v></c><c r="KW93" s="38" t="str"><f aca="false">IF(AND(ISNUMBER(JA93),ISNUMBER(DM93)),JA93-DM93,&quot;&quot;)</f><v></v></c><c r="KX93" s="38" t="str"><f aca="false">IF(AND(ISNUMBER(JB93),ISNUMBER(DN93)),JB93-DN93,&quot;&quot;)</f><v></v></c><c r="KY93" s="38" t="str"><f aca="false">IF(AND(ISNUMBER(JC93),ISNUMBER(DO93)),JC93-DO93,&quot;&quot;)</f><v></v></c><c r="KZ93" s="38" t="str"><f aca="false">IF(AND(ISNUMBER(JD93),ISNUMBER(DP93)),JD93-DP93,&quot;&quot;)</f><v></v></c><c r="LA93" s="38" t="str"><f aca="false">IF(AND(ISNUMBER(JE93),ISNUMBER(DQ93)),JE93-DQ93,&quot;&quot;)</f><v></v></c><c r="LB93" s="38" t="str"><f aca="false">IF(AND(ISNUMBER(JF93),ISNUMBER(DR93)),JF93-DR93,&quot;&quot;)</f><v></v></c><c r="LC93" s="38" t="str"><f aca="false">IF(AND(ISNUMBER(JG93),ISNUMBER(DS93)),JG93-DS93,&quot;&quot;)</f><v></v></c><c r="LD93" s="38" t="str"><f aca="false">IF(AND(ISNUMBER(JH93),ISNUMBER(DT93)),JH93-DT93,&quot;&quot;)</f><v></v></c><c r="LE93" s="38" t="str"><f aca="false">IF(AND(ISNUMBER(JI93),ISNUMBER(DU93)),JI93-DU93,&quot;&quot;)</f><v></v></c><c r="LF93" s="38" t="str"><f aca="false">IF(AND(ISNUMBER(JJ93),ISNUMBER(DV93)),JJ93-DV93,&quot;&quot;)</f><v></v></c><c r="LG93" s="38" t="str"><f aca="false">IF(AND(ISNUMBER(JK93),ISNUMBER(DW93)),JK93-DW93,&quot;&quot;)</f><v></v></c><c r="LH93" s="38" t="str"><f aca="false">IF(AND(ISNUMBER(JL93),ISNUMBER(DX93)),JL93-DX93,&quot;&quot;)</f><v></v></c><c r="LI93" s="38" t="str"><f aca="false">IF(AND(ISNUMBER(JM93),ISNUMBER(DY93)),JM93-DY93,&quot;&quot;)</f><v></v></c><c r="LJ93" s="38" t="str"><f aca="false">IF(AND(ISNUMBER(JN93),ISNUMBER(DZ93)),JN93-DZ93,&quot;&quot;)</f><v></v></c><c r="LK93" s="38" t="str"><f aca="false">IF(AND(ISNUMBER(JO93),ISNUMBER(EA93)),JO93-EA93,&quot;&quot;)</f><v></v></c><c r="LL93" s="38" t="str"><f aca="false">IF(AND(ISNUMBER(JP93),ISNUMBER(EB93)),JP93-EB93,&quot;&quot;)</f><v></v></c><c r="LM93" s="38" t="str"><f aca="false">IF(AND(ISNUMBER(JQ93),ISNUMBER(EC93)),JQ93-EC93,&quot;&quot;)</f><v></v></c><c r="LN93" s="38" t="str"><f aca="false">IF(AND(ISNUMBER(JR93),ISNUMBER(ED93)),JR93-ED93,&quot;&quot;)</f><v></v></c><c r="LO93" s="38" t="str"><f aca="false">IF(AND(ISNUMBER(JS93),ISNUMBER(EE93)),JS93-EE93,&quot;&quot;)</f><v></v></c><c r="LP93" s="38" t="str"><f aca="false">IF(AND(ISNUMBER(JT93),ISNUMBER(EF93)),JT93-EF93,&quot;&quot;)</f><v></v></c><c r="LQ93" s="38" t="str"><f aca="false">IF(AND(ISNUMBER(JU93),ISNUMBER(EG93)),JU93-EG93,&quot;&quot;)</f><v></v></c><c r="LR93" s="38" t="str"><f aca="false">IF(AND(ISNUMBER(JV93),ISNUMBER(EH93)),JV93-EH93,&quot;&quot;)</f><v></v></c><c r="LS93" s="38" t="str"><f aca="false">IF(AND(ISNUMBER(JW93),ISNUMBER(EI93)),JW93-EI93,&quot;&quot;)</f><v></v></c><c r="LT93" s="38" t="str"><f aca="false">IF(AND(ISNUMBER(JX93),ISNUMBER(EJ93)),JX93-EJ93,&quot;&quot;)</f><v></v></c><c r="LU93" s="38" t="str"><f aca="false">IF(AND(ISNUMBER(JY93),ISNUMBER(EK93)),JY93-EK93,&quot;&quot;)</f><v></v></c><c r="LV93" s="38" t="str"><f aca="false">IF(AND(ISNUMBER(JZ93),ISNUMBER(EL93)),JZ93-EL93,&quot;&quot;)</f><v></v></c><c r="LW93" s="38" t="str"><f aca="false">IF(AND(ISNUMBER(KA93),ISNUMBER(EM93)),KA93-EM93,&quot;&quot;)</f><v></v></c><c r="LX93" s="38" t="str"><f aca="false">IF(AND(ISNUMBER(KB93),ISNUMBER(EN93)),KB93-EN93,&quot;&quot;)</f><v></v></c><c r="LY93" s="38" t="str"><f aca="false">IF(AND(ISNUMBER(KC93),ISNUMBER(EO93)),KC93-EO93,&quot;&quot;)</f><v></v></c><c r="LZ93" s="38" t="str"><f aca="false">IF(AND(ISNUMBER(KD93),ISNUMBER(EP93)),KD93-EP93,&quot;&quot;)</f><v></v></c><c r="MA93" s="38" t="str"><f aca="false">IF(AND(ISNUMBER(HT93),ISNUMBER(FX93)),HT93-FX93,&quot;&quot;)</f><v></v></c><c r="MB93" s="38" t="str"><f aca="false">IF(AND(ISNUMBER(HU93),ISNUMBER(FY93)),HU93-FY93,&quot;&quot;)</f><v></v></c><c r="MC93" s="38" t="str"><f aca="false">IF(AND(ISNUMBER(HY93),ISNUMBER(GC93)),HY93-GC93,&quot;&quot;)</f><v></v></c><c r="MD93" s="38" t="n"><f aca="false">HZ93-GD93</f><v>0</v></c></row><row collapsed="false" customFormat="false" customHeight="true" hidden="false" ht="26.25" outlineLevel="0" r="94"><c r="A94" s="81" t="n"><v>41430</v></c><c r="B94" s="36" t="s"><v>503</v></c><c r="C94" s="36" t="s"><v>504</v></c><c r="D94" s="37" t="s"><v>339</v></c><c r="E94" s="38" t="n"><v>71</v></c><c r="F94" s="39" t="n"><v>15196</v></c><c r="G94" s="48" t="s"><v>340</v></c><c r="H94" s="48" t="s"><v>333</v></c><c r="I94" s="82" t="n"><v>1835182</v></c><c r="L94" s="91"/><c r="M94" s="91"/><c r="N94" s="91"/><c r="O94" s="91"/><c r="P94" s="42" t="n"><v>-0.5</v></c><c r="Q94" s="43" t="n"><v>-0.54</v></c><c r="R94" s="43" t="s"><v>334</v></c><c r="S94" s="85" t="n"><v>41428</v></c><c r="T94" s="45" t="n"><v>-0.5</v></c><c r="U94" s="45" t="n"><v>3</v></c><c r="V94" s="38" t="n"><v>5</v></c><c r="W94" s="38" t="n"><v>20</v></c><c r="X94" s="38" t="n"><v>14</v></c><c r="Y94" s="38" t="n"><v>594</v></c><c r="Z94" s="38" t="n"><v>23.73</v></c><c r="AA94" s="38" t="n"><v>11.8</v></c><c r="AB94" s="38" t="n"><v>4.95</v></c><c r="AC94" s="38" t="n"><v>3.45</v></c><c r="AD94" s="38" t="n"><v>45.24</v></c><c r="AE94" s="38" t="n"><v>97</v></c><c r="AF94" s="38" t="n"><v>46.87</v></c><c r="AG94" s="38" t="n"><v>7</v></c><c r="AH94" s="38" t="n"><v>0</v></c><c r="AI94" s="38" t="n"><f aca="false">IF(AND(ISNUMBER(SK),SK&gt;0),1,0)</f><v>0</v></c><c r="AJ94" s="34" t="s"><v>505</v></c><c r="AK94" s="48" t="s"><v>371</v></c><c r="BB94" s="38" t="str"><f aca="false">IF(AND(ISNUMBER(AR94),ISNUMBER(Y94)),AR94-Y94,IF(ISNUMBER(AR94),&quot;MISSING&quot;,&quot;&quot;))</f><v></v></c><c r="BC94" s="48" t="s"><v>336</v></c><c r="BS94" s="38" t="str"><f aca="false">IF(ISNUMBER(BR94),IF(ISNUMBER($Q94),BR94-$Q94,&quot;MISSING&quot;),&quot;&quot;)</f><v></v></c><c r="BT94" s="38" t="str"><f aca="false">IF(AND(ISNUMBER(BJ94),ISNUMBER($Y94)),BJ94-$Y94,IF(ISNUMBER(BJ94),&quot;MISSING&quot;,&quot;&quot;))</f><v></v></c><c r="BV94" s="38" t="n"><f aca="false">IF(AND(ISNUMBER($AM94),ISNUMBER($BE94)),1,0)</f><v>0</v></c><c r="BW94" s="38" t="str"><f aca="false">IF(BV94,SE_PREOP,&quot;&quot;)</f><v></v></c><c r="BX94" s="38" t="str"><f aca="false">IF(FU_6_AND_12,SE_6,&quot;&quot;)</f><v></v></c><c r="BY94" s="38" t="str"><f aca="false">IF(FU_6_AND_12,SE_12,&quot;&quot;)</f><v></v></c><c r="BZ94" s="49" t="n"><f aca="false">IF(AND(ISNUMBER(BC94),ISNUMBER(BE94)),BC94-A94,IF(ISNUMBER(AK94),AK94-A94,0))</f><v>0</v></c><c r="CA94" s="50" t="n"><f aca="false">IF(BZ94&gt;0,BZ94/30,&quot;&quot;)</f><v>0</v></c><c r="CB94" s="38" t="str"><f aca="false">IF(AND(ISNUMBER(AZ94),ISNUMBER(BR94)),(BR94-AZ94),&quot;&quot;)</f><v></v></c><c r="CC94" s="38" t="str"><f aca="false">IF(AND(ISNUMBER(AX94), ISNUMBER(AD94)), AVERAGE(AX94,AV94)-AVERAGE(AD94,AF94),&quot;&quot;)</f><v></v></c><c r="CD94" s="38" t="str"><f aca="false">IF(AND(ISNUMBER(BN94), ISNUMBER(AD94)), AVERAGE(BN94,BP94)-AVERAGE(AD94,AF94),&quot;&quot;)</f><v></v></c><c r="CE94" s="38" t="str"><f aca="false">IF(ISNUMBER(CD94),CD94,IF(ISNUMBER(CC94),CC94,&quot;&quot;))</f><v></v></c><c r="CF94" s="38" t="str"><f aca="false">IF(AND(ISNUMBER(SPH_PREOP),ISNUMBER(SE_LAST_)),SPH_PREOP+CYL_PREOP/2,&quot;&quot;)</f><v></v></c><c r="CG94" s="38" t="str"><f aca="false">IF(ISNUMBER(SE_12),SE_12,IF(ISNUMBER(SE_6),SE_6,&quot;&quot;))</f><v></v></c><c r="CH94" s="51" t="str"><f aca="false">IF(AND(ISNUMBER(SE_LAST_),ISNUMBER(REF_TARGET)),SE_LAST_-REF_TARGET,&quot;&quot;)</f><v></v></c><c r="CI94" s="52" t="str"><f aca="false">IF(ISNUMBER(Y94),IF(ISNUMBER(BJ94),BJ94-Y94,IF(ISNUMBER(AR94),AR94-Y94,&quot;&quot;)),&quot;&quot;)</f><v></v></c><c r="CJ94" s="38" t="str"><f aca="false">IF(ISNUMBER(Z94),IF(ISNUMBER(AT94),AT94-Z94,IF(ISNUMBER(BL94),BL94-Z94,&quot;&quot;)),&quot;&quot;)</f><v></v></c><c r="CK94" s="53" t="str"><f aca="false">IF(ISNUMBER(LAST_SE_ERROR),REF_TARGET,&quot;&quot;)</f><v></v></c><c r="CL94" s="53" t="str"><f aca="false">IF(AND(OR(ISNUMBER(BH94),ISNUMBER(AP94)),ISNUMBER(W94)),-LOG(20/W94)--LOG(20/IF(ISNUMBER(BH94),BH94,AP94)),&quot;&quot;)</f><v></v></c><c r="CM94" s="54" t="n"><f aca="false">IF(ISNUMBER(BF94),BF94,IF(ISNUMBER(AN94),AN94,&quot;&quot;))</f><v>0</v></c><c r="CN94" s="54" t="n"><f aca="false">IF(AND(ISNUMBER(CM94),ISNUMBER(U94)),CM94-U94,&quot;&quot;)</f><v>0</v></c><c r="CO94" s="55" t="n"><f aca="false">IF(ISNUMBER(BCVA_12),BCVA_12,IF(ISNUMBER(BCVA_6),BCVA_6,&quot;&quot;))</f><v>0</v></c><c r="CP94" s="55" t="n"><f aca="false">IF(ISNUMBER(CO94),PREOP_BCVA,&quot;&quot;)</f><v>0</v></c><c r="CQ94" s="56" t="n"><f aca="false">IF(AND(REF_TARGET&lt;=0,REF_TARGET&gt;-1),IF(ISNUMBER(UDVA_12),UDVA_12,IF(ISNUMBER(UDVA_6),UDVA_6,&quot;&quot;)),&quot;&quot;)</f><v>0</v></c><c r="CR94" s="53" t="str"><f aca="false">IF(ISNUMBER(PREOP_PENTACAM_RV),IF(ISNUMBER(SPH_6),IF(ISNUMBER($EQ94),0,1),&quot;&quot;),&quot;&quot;)</f><v></v></c><c r="CS94" s="53" t="str"><f aca="false">IF(ISNUMBER(PREOP_PENTACAM_RV),IF(ISNUMBER(SPH_12),IF(ISNUMBER($GM94),0,1),&quot;&quot;),&quot;&quot;)</f><v></v></c><c r="CT94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94" s="0" t="n"><v>7.26</v></c><c r="CV94" s="38" t="n"><v>7.55</v></c><c r="CW94" s="38" t="n"><v>107.1</v></c><c r="CX94" s="38" t="n"><v>1.8</v></c><c r="CY94" s="38" t="n"><v>0.38</v></c><c r="CZ94" s="38" t="n"><v>0.57</v></c><c r="DA94" s="38" t="n"><v>2.54</v></c><c r="DB94" s="38" t="n"><v>3.14</v></c><c r="DC94" s="38" t="n"><v>595</v></c><c r="DD94" s="38" t="n"><v>596</v></c><c r="DE94" s="38" t="n"><v>648</v></c><c r="DF94" s="38" t="n"><v>655</v></c><c r="DG94" s="38" t="n"><v>641</v></c><c r="DH94" s="38" t="n"><v>672</v></c><c r="DI94" s="38" t="n"><v>593</v></c><c r="DJ94" s="38" t="n"><v>0.61</v></c><c r="DK94" s="38" t="n"><v>0.2</v></c><c r="DL94" s="38" t="n"><v>7.38</v></c><c r="DM94" s="38" t="n"><v>7.41</v></c><c r="DN94" s="38" t="n"><v>7.45</v></c><c r="DO94" s="38" t="n"><v>7.64</v></c><c r="DP94" s="38" t="n"><v>7.83</v></c><c r="DQ94" s="38" t="n"><v>7.91</v></c><c r="DR94" s="38" t="n"><v>0</v></c><c r="DS94" s="38" t="n"><v>1.1</v></c><c r="DT94" s="38" t="n"><v>6.28</v></c><c r="DU94" s="38" t="n"><v>6.2</v></c><c r="DV94" s="38" t="n"><v>6.31</v></c><c r="DW94" s="38" t="n"><v>6.57</v></c><c r="DX94" s="38" t="n"><v>6.71</v></c><c r="DY94" s="38" t="n"><v>0</v></c><c r="DZ94" s="38" t="n"><v>0</v></c><c r="EA94" s="58" t="n"><v>1.1</v></c><c r="EB94" s="59" t="n"><v>44.7</v></c><c r="EC94" s="59" t="n"><v>46.5</v></c><c r="ED94" s="59" t="n"><v>45.6</v></c><c r="EE94" s="59" t="n"><v>107.1</v></c><c r="EF94" s="59" t="n"><v>1.8</v></c><c r="EG94" s="59" t="n"><v>-6.3</v></c><c r="EH94" s="59" t="n"><v>-6.4</v></c><c r="EI94" s="59" t="n"><v>-6.4</v></c><c r="EJ94" s="59" t="n"><v>37.1</v></c><c r="EK94" s="59" t="n"><v>0.1</v></c><c r="EL94" s="59" t="n"><v>4.3</v></c><c r="EM94" s="59" t="n"><v>12.4</v></c><c r="EN94" s="59" t="n"><v>26.3</v></c><c r="EO94" s="59" t="n"><v>62.6</v></c><c r="EP94" s="60" t="n"><v>19</v></c><c r="II94" s="52" t="str"><f aca="false">IF(ISNUMBER(GM94),GM94,IF(ISNUMBER(EQ94),EQ94,&quot;&quot;))</f><v></v></c><c r="IJ94" s="38" t="str"><f aca="false">IF(ISNUMBER(GN94),GN94,IF(ISNUMBER(ER94),ER94,&quot;&quot;))</f><v></v></c><c r="IK94" s="38" t="str"><f aca="false">IF(ISNUMBER(GO94),GO94,IF(ISNUMBER(ES94),ES94,&quot;&quot;))</f><v></v></c><c r="IL94" s="38" t="str"><f aca="false">IF(ISNUMBER(GP94),GP94,IF(ISNUMBER(ET94),ET94,&quot;&quot;))</f><v></v></c><c r="IM94" s="38" t="str"><f aca="false">IF(ISNUMBER(GQ94),GQ94,IF(ISNUMBER(EU94),EU94,&quot;&quot;))</f><v></v></c><c r="IN94" s="38" t="str"><f aca="false">IF(ISNUMBER(GR94),GR94,IF(ISNUMBER(EV94),EV94,&quot;&quot;))</f><v></v></c><c r="IO94" s="38" t="str"><f aca="false">IF(ISNUMBER(GS94),GS94,IF(ISNUMBER(EW94),EW94,&quot;&quot;))</f><v></v></c><c r="IP94" s="38" t="str"><f aca="false">IF(ISNUMBER(GT94),GT94,IF(ISNUMBER(EX94),EX94,&quot;&quot;))</f><v></v></c><c r="IQ94" s="38" t="str"><f aca="false">IF(ISNUMBER(GU94),GU94,IF(ISNUMBER(EY94),EY94,&quot;&quot;))</f><v></v></c><c r="IR94" s="38" t="str"><f aca="false">IF(ISNUMBER(GV94),GV94,IF(ISNUMBER(EZ94),EZ94,&quot;&quot;))</f><v></v></c><c r="IS94" s="38" t="str"><f aca="false">IF(ISNUMBER(GW94),GW94,IF(ISNUMBER(FA94),FA94,&quot;&quot;))</f><v></v></c><c r="IT94" s="38" t="str"><f aca="false">IF(ISNUMBER(GX94),GX94,IF(ISNUMBER(FB94),FB94,&quot;&quot;))</f><v></v></c><c r="IU94" s="38" t="str"><f aca="false">IF(ISNUMBER(GY94),GY94,IF(ISNUMBER(FC94),FC94,&quot;&quot;))</f><v></v></c><c r="IV94" s="38" t="str"><f aca="false">IF(ISNUMBER(GZ94),GZ94,IF(ISNUMBER(FD94),FD94,&quot;&quot;))</f><v></v></c><c r="IW94" s="38" t="str"><f aca="false">IF(ISNUMBER(HA94),HA94,IF(ISNUMBER(FE94),FE94,&quot;&quot;))</f><v></v></c><c r="IX94" s="38" t="str"><f aca="false">IF(ISNUMBER(HB94),HB94,IF(ISNUMBER(FF94),FF94,&quot;&quot;))</f><v></v></c><c r="IY94" s="38" t="str"><f aca="false">IF(ISNUMBER(HC94),HC94,IF(ISNUMBER(FG94),FG94,&quot;&quot;))</f><v></v></c><c r="IZ94" s="38" t="str"><f aca="false">IF(ISNUMBER(HD94),HD94,IF(ISNUMBER(FH94),FH94,&quot;&quot;))</f><v></v></c><c r="JA94" s="38" t="str"><f aca="false">IF(ISNUMBER(HE94),HE94,IF(ISNUMBER(FI94),FI94,&quot;&quot;))</f><v></v></c><c r="JB94" s="38" t="str"><f aca="false">IF(ISNUMBER(HF94),HF94,IF(ISNUMBER(FJ94),FJ94,&quot;&quot;))</f><v></v></c><c r="JC94" s="38" t="str"><f aca="false">IF(ISNUMBER(HG94),HG94,IF(ISNUMBER(FK94),FK94,&quot;&quot;))</f><v></v></c><c r="JD94" s="38" t="str"><f aca="false">IF(ISNUMBER(HH94),HH94,IF(ISNUMBER(FL94),FL94,&quot;&quot;))</f><v></v></c><c r="JE94" s="38" t="str"><f aca="false">IF(ISNUMBER(HI94),HI94,IF(ISNUMBER(FM94),FM94,&quot;&quot;))</f><v></v></c><c r="JF94" s="38" t="str"><f aca="false">IF(ISNUMBER(HJ94),HJ94,IF(ISNUMBER(FN94),FN94,&quot;&quot;))</f><v></v></c><c r="JG94" s="38" t="str"><f aca="false">IF(ISNUMBER(HK94),HK94,IF(ISNUMBER(FO94),FO94,&quot;&quot;))</f><v></v></c><c r="JH94" s="38" t="str"><f aca="false">IF(ISNUMBER(HL94),HL94,IF(ISNUMBER(FP94),FP94,&quot;&quot;))</f><v></v></c><c r="JI94" s="38" t="str"><f aca="false">IF(ISNUMBER(HM94),HM94,IF(ISNUMBER(FQ94),FQ94,&quot;&quot;))</f><v></v></c><c r="JJ94" s="38" t="str"><f aca="false">IF(ISNUMBER(HN94),HN94,IF(ISNUMBER(FR94),FR94,&quot;&quot;))</f><v></v></c><c r="JK94" s="38" t="str"><f aca="false">IF(ISNUMBER(HO94),HO94,IF(ISNUMBER(FS94),FS94,&quot;&quot;))</f><v></v></c><c r="JL94" s="38" t="str"><f aca="false">IF(ISNUMBER(HP94),HP94,IF(ISNUMBER(FT94),FT94,&quot;&quot;))</f><v></v></c><c r="JM94" s="38" t="str"><f aca="false">IF(ISNUMBER(HQ94),HQ94,IF(ISNUMBER(FU94),FU94,&quot;&quot;))</f><v></v></c><c r="JN94" s="51" t="str"><f aca="false">IF(ISNUMBER(HR94),HR94,IF(ISNUMBER(FV94),FV94,&quot;&quot;))</f><v></v></c><c r="JO94" s="59" t="str"><f aca="false">IF(ISNUMBER(HS94),HS94,IF(ISNUMBER(FW94),FW94,&quot;&quot;))</f><v></v></c><c r="JP94" s="59" t="str"><f aca="false">IF(ISNUMBER(HT94),HT94,IF(ISNUMBER(FX94),FX94,&quot;&quot;))</f><v></v></c><c r="JQ94" s="59" t="str"><f aca="false">IF(ISNUMBER(HU94),HU94,IF(ISNUMBER(FY94),FY94,&quot;&quot;))</f><v></v></c><c r="JR94" s="59" t="str"><f aca="false">IF(ISNUMBER(HV94),HV94,IF(ISNUMBER(FZ94),FZ94,&quot;&quot;))</f><v></v></c><c r="JS94" s="59" t="str"><f aca="false">IF(ISNUMBER(HW94),HW94,IF(ISNUMBER(GA94),GA94,&quot;&quot;))</f><v></v></c><c r="JT94" s="59" t="str"><f aca="false">IF(ISNUMBER(HX94),HX94,IF(ISNUMBER(GB94),GB94,&quot;&quot;))</f><v></v></c><c r="JU94" s="59" t="str"><f aca="false">IF(ISNUMBER(HY94),HY94,IF(ISNUMBER(GC94),GC94,&quot;&quot;))</f><v></v></c><c r="JV94" s="59" t="str"><f aca="false">IF(ISNUMBER(HZ94),HZ94,IF(ISNUMBER(GD94),GD94,&quot;&quot;))</f><v></v></c><c r="JW94" s="59" t="str"><f aca="false">IF(ISNUMBER(IA94),IA94,IF(ISNUMBER(GE94),GE94,&quot;&quot;))</f><v></v></c><c r="JX94" s="59" t="str"><f aca="false">IF(ISNUMBER(IB94),IB94,IF(ISNUMBER(GF94),GF94,&quot;&quot;))</f><v></v></c><c r="JY94" s="59" t="str"><f aca="false">IF(ISNUMBER(IC94),IC94,IF(ISNUMBER(GG94),GG94,&quot;&quot;))</f><v></v></c><c r="JZ94" s="59" t="str"><f aca="false">IF(ISNUMBER(ID94),ID94,IF(ISNUMBER(GH94),GH94,&quot;&quot;))</f><v></v></c><c r="KA94" s="59" t="str"><f aca="false">IF(ISNUMBER(IE94),IE94,IF(ISNUMBER(GI94),GI94,&quot;&quot;))</f><v></v></c><c r="KB94" s="59" t="str"><f aca="false">IF(ISNUMBER(IF94),IF94,IF(ISNUMBER(GJ94),GJ94,&quot;&quot;))</f><v></v></c><c r="KC94" s="59" t="str"><f aca="false">IF(ISNUMBER(IG94),IG94,IF(ISNUMBER(GK94),GK94,&quot;&quot;))</f><v></v></c><c r="KD94" s="61" t="str"><f aca="false">IF(ISNUMBER(IH94),IH94,IF(ISNUMBER(GL94),GL94,&quot;&quot;))</f><v></v></c><c r="KE94" s="52" t="str"><f aca="false">IF(AND(ISNUMBER(II94),ISNUMBER(CU94)),II94-CU94,&quot;&quot;)</f><v></v></c><c r="KF94" s="38" t="str"><f aca="false">IF(AND(ISNUMBER(IJ94),ISNUMBER(CV94)),IJ94-CV94,&quot;&quot;)</f><v></v></c><c r="KG94" s="38" t="str"><f aca="false">IF(AND(ISNUMBER(IK94),ISNUMBER(CW94)),IK94-CW94,&quot;&quot;)</f><v></v></c><c r="KH94" s="38" t="str"><f aca="false">IF(AND(ISNUMBER(IL94),ISNUMBER(CX94)),IL94-CX94,&quot;&quot;)</f><v></v></c><c r="KI94" s="38" t="str"><f aca="false">IF(AND(ISNUMBER(IM94),ISNUMBER(CY94)),IM94-CY94,&quot;&quot;)</f><v></v></c><c r="KJ94" s="38" t="str"><f aca="false">IF(AND(ISNUMBER(IN94),ISNUMBER(CZ94)),IN94-CZ94,&quot;&quot;)</f><v></v></c><c r="KK94" s="38" t="str"><f aca="false">IF(AND(ISNUMBER(IO94),ISNUMBER(DA94)),IO94-DA94,&quot;&quot;)</f><v></v></c><c r="KL94" s="38" t="str"><f aca="false">IF(AND(ISNUMBER(IP94),ISNUMBER(DB94)),IP94-DB94,&quot;&quot;)</f><v></v></c><c r="KM94" s="38" t="str"><f aca="false">IF(AND(ISNUMBER(IQ94),ISNUMBER(DC94)),IQ94-DC94,&quot;&quot;)</f><v></v></c><c r="KN94" s="38" t="str"><f aca="false">IF(AND(ISNUMBER(IR94),ISNUMBER(DD94)),IR94-DD94,&quot;&quot;)</f><v></v></c><c r="KO94" s="38" t="str"><f aca="false">IF(AND(ISNUMBER(IS94),ISNUMBER(DE94)),IS94-DE94,&quot;&quot;)</f><v></v></c><c r="KP94" s="38" t="str"><f aca="false">IF(AND(ISNUMBER(IT94),ISNUMBER(DF94)),IT94-DF94,&quot;&quot;)</f><v></v></c><c r="KQ94" s="38" t="str"><f aca="false">IF(AND(ISNUMBER(IU94),ISNUMBER(DG94)),IU94-DG94,&quot;&quot;)</f><v></v></c><c r="KR94" s="38" t="str"><f aca="false">IF(AND(ISNUMBER(IV94),ISNUMBER(DH94)),IV94-DH94,&quot;&quot;)</f><v></v></c><c r="KS94" s="38" t="str"><f aca="false">IF(AND(ISNUMBER(IW94),ISNUMBER(DI94)),IW94-DI94,&quot;&quot;)</f><v></v></c><c r="KT94" s="38" t="str"><f aca="false">IF(AND(ISNUMBER(IX94),ISNUMBER(DJ94)),IX94-DJ94,&quot;&quot;)</f><v></v></c><c r="KU94" s="38" t="str"><f aca="false">IF(AND(ISNUMBER(IY94),ISNUMBER(DK94)),IY94-DK94,&quot;&quot;)</f><v></v></c><c r="KV94" s="38" t="str"><f aca="false">IF(AND(ISNUMBER(IZ94),ISNUMBER(DL94)),IZ94-DL94,&quot;&quot;)</f><v></v></c><c r="KW94" s="38" t="str"><f aca="false">IF(AND(ISNUMBER(JA94),ISNUMBER(DM94)),JA94-DM94,&quot;&quot;)</f><v></v></c><c r="KX94" s="38" t="str"><f aca="false">IF(AND(ISNUMBER(JB94),ISNUMBER(DN94)),JB94-DN94,&quot;&quot;)</f><v></v></c><c r="KY94" s="38" t="str"><f aca="false">IF(AND(ISNUMBER(JC94),ISNUMBER(DO94)),JC94-DO94,&quot;&quot;)</f><v></v></c><c r="KZ94" s="38" t="str"><f aca="false">IF(AND(ISNUMBER(JD94),ISNUMBER(DP94)),JD94-DP94,&quot;&quot;)</f><v></v></c><c r="LA94" s="38" t="str"><f aca="false">IF(AND(ISNUMBER(JE94),ISNUMBER(DQ94)),JE94-DQ94,&quot;&quot;)</f><v></v></c><c r="LB94" s="38" t="str"><f aca="false">IF(AND(ISNUMBER(JF94),ISNUMBER(DR94)),JF94-DR94,&quot;&quot;)</f><v></v></c><c r="LC94" s="38" t="str"><f aca="false">IF(AND(ISNUMBER(JG94),ISNUMBER(DS94)),JG94-DS94,&quot;&quot;)</f><v></v></c><c r="LD94" s="38" t="str"><f aca="false">IF(AND(ISNUMBER(JH94),ISNUMBER(DT94)),JH94-DT94,&quot;&quot;)</f><v></v></c><c r="LE94" s="38" t="str"><f aca="false">IF(AND(ISNUMBER(JI94),ISNUMBER(DU94)),JI94-DU94,&quot;&quot;)</f><v></v></c><c r="LF94" s="38" t="str"><f aca="false">IF(AND(ISNUMBER(JJ94),ISNUMBER(DV94)),JJ94-DV94,&quot;&quot;)</f><v></v></c><c r="LG94" s="38" t="str"><f aca="false">IF(AND(ISNUMBER(JK94),ISNUMBER(DW94)),JK94-DW94,&quot;&quot;)</f><v></v></c><c r="LH94" s="38" t="str"><f aca="false">IF(AND(ISNUMBER(JL94),ISNUMBER(DX94)),JL94-DX94,&quot;&quot;)</f><v></v></c><c r="LI94" s="38" t="str"><f aca="false">IF(AND(ISNUMBER(JM94),ISNUMBER(DY94)),JM94-DY94,&quot;&quot;)</f><v></v></c><c r="LJ94" s="38" t="str"><f aca="false">IF(AND(ISNUMBER(JN94),ISNUMBER(DZ94)),JN94-DZ94,&quot;&quot;)</f><v></v></c><c r="LK94" s="38" t="str"><f aca="false">IF(AND(ISNUMBER(JO94),ISNUMBER(EA94)),JO94-EA94,&quot;&quot;)</f><v></v></c><c r="LL94" s="38" t="str"><f aca="false">IF(AND(ISNUMBER(JP94),ISNUMBER(EB94)),JP94-EB94,&quot;&quot;)</f><v></v></c><c r="LM94" s="38" t="str"><f aca="false">IF(AND(ISNUMBER(JQ94),ISNUMBER(EC94)),JQ94-EC94,&quot;&quot;)</f><v></v></c><c r="LN94" s="38" t="str"><f aca="false">IF(AND(ISNUMBER(JR94),ISNUMBER(ED94)),JR94-ED94,&quot;&quot;)</f><v></v></c><c r="LO94" s="38" t="str"><f aca="false">IF(AND(ISNUMBER(JS94),ISNUMBER(EE94)),JS94-EE94,&quot;&quot;)</f><v></v></c><c r="LP94" s="38" t="str"><f aca="false">IF(AND(ISNUMBER(JT94),ISNUMBER(EF94)),JT94-EF94,&quot;&quot;)</f><v></v></c><c r="LQ94" s="38" t="str"><f aca="false">IF(AND(ISNUMBER(JU94),ISNUMBER(EG94)),JU94-EG94,&quot;&quot;)</f><v></v></c><c r="LR94" s="38" t="str"><f aca="false">IF(AND(ISNUMBER(JV94),ISNUMBER(EH94)),JV94-EH94,&quot;&quot;)</f><v></v></c><c r="LS94" s="38" t="str"><f aca="false">IF(AND(ISNUMBER(JW94),ISNUMBER(EI94)),JW94-EI94,&quot;&quot;)</f><v></v></c><c r="LT94" s="38" t="str"><f aca="false">IF(AND(ISNUMBER(JX94),ISNUMBER(EJ94)),JX94-EJ94,&quot;&quot;)</f><v></v></c><c r="LU94" s="38" t="str"><f aca="false">IF(AND(ISNUMBER(JY94),ISNUMBER(EK94)),JY94-EK94,&quot;&quot;)</f><v></v></c><c r="LV94" s="38" t="str"><f aca="false">IF(AND(ISNUMBER(JZ94),ISNUMBER(EL94)),JZ94-EL94,&quot;&quot;)</f><v></v></c><c r="LW94" s="38" t="str"><f aca="false">IF(AND(ISNUMBER(KA94),ISNUMBER(EM94)),KA94-EM94,&quot;&quot;)</f><v></v></c><c r="LX94" s="38" t="str"><f aca="false">IF(AND(ISNUMBER(KB94),ISNUMBER(EN94)),KB94-EN94,&quot;&quot;)</f><v></v></c><c r="LY94" s="38" t="str"><f aca="false">IF(AND(ISNUMBER(KC94),ISNUMBER(EO94)),KC94-EO94,&quot;&quot;)</f><v></v></c><c r="LZ94" s="38" t="str"><f aca="false">IF(AND(ISNUMBER(KD94),ISNUMBER(EP94)),KD94-EP94,&quot;&quot;)</f><v></v></c><c r="MA94" s="38" t="str"><f aca="false">IF(AND(ISNUMBER(HT94),ISNUMBER(FX94)),HT94-FX94,&quot;&quot;)</f><v></v></c><c r="MB94" s="38" t="str"><f aca="false">IF(AND(ISNUMBER(HU94),ISNUMBER(FY94)),HU94-FY94,&quot;&quot;)</f><v></v></c><c r="MC94" s="38" t="str"><f aca="false">IF(AND(ISNUMBER(HY94),ISNUMBER(GC94)),HY94-GC94,&quot;&quot;)</f><v></v></c><c r="MD94" s="38" t="n"><f aca="false">HZ94-GD94</f><v>0</v></c></row><row collapsed="false" customFormat="false" customHeight="true" hidden="false" ht="26.25" outlineLevel="0" r="95"><c r="A95" s="35" t="n"><v>41227</v></c><c r="B95" s="36" t="s"><v>506</v></c><c r="C95" s="36" t="s"><v>507</v></c><c r="D95" s="37" t="s"><v>339</v></c><c r="E95" s="38" t="n"><v>77</v></c><c r="F95" s="39" t="n"><v>12744</v></c><c r="G95" s="38" t="s"><v>340</v></c><c r="H95" s="38" t="s"><v>333</v></c><c r="I95" s="38" t="n"><v>1835423</v></c><c r="K95" s="40"/><c r="L95" s="41"/><c r="M95" s="41"/><c r="N95" s="41"/><c r="O95" s="41"/><c r="P95" s="42" t="n"><v>-0.5</v></c><c r="Q95" s="38" t="n"><v>-0.62</v></c><c r="R95" s="38" t="s"><v>334</v></c><c r="S95" s="44" t="n"><v>41226</v></c><c r="T95" s="45" t="n"><v>-1.5</v></c><c r="U95" s="45" t="n"><v>2</v></c><c r="V95" s="38" t="n"><v>85</v></c><c r="W95" s="38" t="n"><v>50</v></c><c r="X95" s="38" t="n"><v>12</v></c><c r="Y95" s="38" t="n"><v>617</v></c><c r="Z95" s="38" t="n"><v>24.27</v></c><c r="AA95" s="38" t="n"><v>11.8</v></c><c r="AB95" s="38" t="n"><v>4.64</v></c><c r="AC95" s="38" t="n"><v>3.08</v></c><c r="AD95" s="38" t="n"><v>41.46</v></c><c r="AE95" s="38" t="n"><v>155</v></c><c r="AF95" s="38" t="n"><v>43.77</v></c><c r="AG95" s="38" t="n"><v>65</v></c><c r="AH95" s="38" t="n"><v>0</v></c><c r="AI95" s="38" t="n"><f aca="false">IF(AND(ISNUMBER(SK),SK&gt;0),1,0)</f><v>0</v></c><c r="AK95" s="48" t="s"><v>371</v></c><c r="AZ95" s="38" t="str"><f aca="false">IF(ISNUMBER(AM95),AM95+0.5*AN95,&quot;&quot;)</f><v></v></c><c r="BA95" s="38" t="str"><f aca="false">IF(ISNUMBER(AZ95),IF(ISNUMBER(Q95),AZ95-Q95,&quot;MISSING&quot;),&quot;&quot;)</f><v></v></c><c r="BB95" s="38" t="str"><f aca="false">IF(AND(ISNUMBER(AR95),ISNUMBER(Y95)),AR95-Y95,IF(ISNUMBER(AR95),&quot;MISSING&quot;,&quot;&quot;))</f><v></v></c><c r="BC95" s="48" t="s"><v>336</v></c><c r="BD95" s="47"/><c r="BR95" s="38" t="str"><f aca="false">IF(ISNUMBER(BE95),BE95+0.5*BF95,&quot;&quot;)</f><v></v></c><c r="BS95" s="38" t="str"><f aca="false">IF(ISNUMBER(BR95),IF(ISNUMBER($Q95),BR95-$Q95,&quot;MISSING&quot;),&quot;&quot;)</f><v></v></c><c r="BT95" s="38" t="str"><f aca="false">IF(AND(ISNUMBER(BJ95),ISNUMBER($Y95)),BJ95-$Y95,IF(ISNUMBER(BJ95),&quot;MISSING&quot;,&quot;&quot;))</f><v></v></c><c r="BU95" s="38" t="n"><f aca="false">IF(AND(ISBLANK($AM95),ISBLANK($BE95)),0,1)</f><v>0</v></c><c r="BV95" s="38" t="n"><f aca="false">IF(AND(ISNUMBER($AM95),ISNUMBER($BE95)),1,0)</f><v>0</v></c><c r="BW95" s="38" t="str"><f aca="false">IF(BV95,SE_PREOP,&quot;&quot;)</f><v></v></c><c r="BX95" s="38" t="str"><f aca="false">IF(FU_6_AND_12,SE_6,&quot;&quot;)</f><v></v></c><c r="BY95" s="38" t="str"><f aca="false">IF(FU_6_AND_12,SE_12,&quot;&quot;)</f><v></v></c><c r="BZ95" s="49" t="n"><f aca="false">IF(AND(ISNUMBER(BC95),ISNUMBER(BE95)),BC95-A95,IF(ISNUMBER(AK95),AK95-A95,0))</f><v>0</v></c><c r="CA95" s="50" t="n"><f aca="false">IF(BZ95&gt;0,BZ95/30,&quot;&quot;)</f><v>0</v></c><c r="CB95" s="38" t="str"><f aca="false">IF(AND(ISNUMBER(AZ95),ISNUMBER(BR95)),(BR95-AZ95),&quot;&quot;)</f><v></v></c><c r="CC95" s="38" t="str"><f aca="false">IF(AND(ISNUMBER(AX95), ISNUMBER(AD95)), AVERAGE(AX95,AV95)-AVERAGE(AD95,AF95),&quot;&quot;)</f><v></v></c><c r="CD95" s="38" t="str"><f aca="false">IF(AND(ISNUMBER(BN95), ISNUMBER(AD95)), AVERAGE(BN95,BP95)-AVERAGE(AD95,AF95),&quot;&quot;)</f><v></v></c><c r="CE95" s="38" t="str"><f aca="false">IF(ISNUMBER(CD95),CD95,IF(ISNUMBER(CC95),CC95,&quot;&quot;))</f><v></v></c><c r="CF95" s="38" t="str"><f aca="false">IF(AND(ISNUMBER(SPH_PREOP),ISNUMBER(SE_LAST_)),SPH_PREOP+CYL_PREOP/2,&quot;&quot;)</f><v></v></c><c r="CG95" s="38" t="str"><f aca="false">IF(ISNUMBER(SE_12),SE_12,IF(ISNUMBER(SE_6),SE_6,&quot;&quot;))</f><v></v></c><c r="CH95" s="51" t="str"><f aca="false">IF(AND(ISNUMBER(SE_LAST_),ISNUMBER(REF_TARGET)),SE_LAST_-REF_TARGET,&quot;&quot;)</f><v></v></c><c r="CI95" s="52" t="str"><f aca="false">IF(ISNUMBER(Y95),IF(ISNUMBER(BJ95),BJ95-Y95,IF(ISNUMBER(AR95),AR95-Y95,&quot;&quot;)),&quot;&quot;)</f><v></v></c><c r="CJ95" s="38" t="str"><f aca="false">IF(ISNUMBER(Z95),IF(ISNUMBER(AT95),AT95-Z95,IF(ISNUMBER(BL95),BL95-Z95,&quot;&quot;)),&quot;&quot;)</f><v></v></c><c r="CK95" s="53" t="str"><f aca="false">IF(ISNUMBER(LAST_SE_ERROR),REF_TARGET,&quot;&quot;)</f><v></v></c><c r="CL95" s="53" t="str"><f aca="false">IF(AND(OR(ISNUMBER(BH95),ISNUMBER(AP95)),ISNUMBER(W95)),-LOG(20/W95)--LOG(20/IF(ISNUMBER(BH95),BH95,AP95)),&quot;&quot;)</f><v></v></c><c r="CM95" s="54" t="n"><f aca="false">IF(ISNUMBER(BF95),BF95,IF(ISNUMBER(AN95),AN95,&quot;&quot;))</f><v>0</v></c><c r="CN95" s="54" t="n"><f aca="false">IF(AND(ISNUMBER(CM95),ISNUMBER(U95)),CM95-U95,&quot;&quot;)</f><v>0</v></c><c r="CO95" s="55" t="n"><f aca="false">IF(ISNUMBER(BCVA_12),BCVA_12,IF(ISNUMBER(BCVA_6),BCVA_6,&quot;&quot;))</f><v>0</v></c><c r="CP95" s="55" t="n"><f aca="false">IF(ISNUMBER(CO95),PREOP_BCVA,&quot;&quot;)</f><v>0</v></c><c r="CQ95" s="56" t="n"><f aca="false">IF(AND(REF_TARGET&lt;=0,REF_TARGET&gt;-1),IF(ISNUMBER(UDVA_12),UDVA_12,IF(ISNUMBER(UDVA_6),UDVA_6,&quot;&quot;)),&quot;&quot;)</f><v>0</v></c><c r="CR95" s="53" t="str"><f aca="false">IF(ISNUMBER(PREOP_PENTACAM_RV),IF(ISNUMBER(SPH_6),IF(ISNUMBER($EQ95),0,1),&quot;&quot;),&quot;&quot;)</f><v></v></c><c r="CS95" s="53" t="str"><f aca="false">IF(ISNUMBER(PREOP_PENTACAM_RV),IF(ISNUMBER(SPH_12),IF(ISNUMBER($GM95),0,1),&quot;&quot;),&quot;&quot;)</f><v></v></c><c r="CT95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95" s="88" t="n"><v>8.22</v></c><c r="CV95" s="38" t="n"><v>7.95</v></c><c r="CW95" s="38" t="n"><v>168</v></c><c r="CX95" s="38" t="n"><v>-1.4</v></c><c r="CY95" s="38" t="n"><v>0</v></c><c r="CZ95" s="38" t="n"><v>0.48</v></c><c r="DA95" s="38" t="n"><v>2.51</v></c><c r="DB95" s="38" t="n"><v>3.13</v></c><c r="DC95" s="38" t="n"><v>624</v></c><c r="DD95" s="38" t="n"><v>626</v></c><c r="DE95" s="38" t="n"><v>655</v></c><c r="DF95" s="38" t="n"><v>613</v></c><c r="DG95" s="38" t="n"><v>626</v></c><c r="DH95" s="38" t="n"><v>662</v></c><c r="DI95" s="38" t="n"><v>609</v></c><c r="DJ95" s="38" t="n"><v>0.14</v></c><c r="DK95" s="38" t="n"><v>-3.37</v></c><c r="DL95" s="38" t="n"><v>8.11</v></c><c r="DM95" s="38" t="n"><v>7.99</v></c><c r="DN95" s="38" t="n"><v>7.91</v></c><c r="DO95" s="38" t="n"><v>8.1</v></c><c r="DP95" s="38" t="n"><v>8.46</v></c><c r="DQ95" s="38" t="n"><v>8.67</v></c><c r="DR95" s="38" t="n"><v>0</v></c><c r="DS95" s="38" t="n"><v>0.9</v></c><c r="DT95" s="38" t="n"><v>7.18</v></c><c r="DU95" s="38" t="n"><v>7.24</v></c><c r="DV95" s="38" t="n"><v>7.14</v></c><c r="DW95" s="38" t="n"><v>7.11</v></c><c r="DX95" s="38" t="n"><v>7.25</v></c><c r="DY95" s="38" t="n"><v>7.53</v></c><c r="DZ95" s="38" t="n"><v>0</v></c><c r="EA95" s="58" t="n"><v>0.9</v></c><c r="EB95" s="59" t="n"><v>41</v></c><c r="EC95" s="59" t="n"><v>42.5</v></c><c r="ED95" s="59" t="n"><v>41.8</v></c><c r="EE95" s="59" t="n"><v>163.3</v></c><c r="EF95" s="59" t="n"><v>1.5</v></c><c r="EG95" s="59" t="n"><v>-5.3</v></c><c r="EH95" s="59" t="n"><v>-5.5</v></c><c r="EI95" s="59" t="n"><v>-5.4</v></c><c r="EJ95" s="59" t="n"><v>14.4</v></c><c r="EK95" s="59" t="n"><v>0.2</v></c><c r="EL95" s="59" t="n"><v>4.6</v></c><c r="EM95" s="59" t="n"><v>13.1</v></c><c r="EN95" s="59" t="n"><v>26.6</v></c><c r="EO95" s="59" t="n"><v>59.6</v></c><c r="EP95" s="60" t="n"><v>17</v></c><c r="II95" s="52" t="str"><f aca="false">IF(ISNUMBER(GM95),GM95,IF(ISNUMBER(EQ95),EQ95,&quot;&quot;))</f><v></v></c><c r="IJ95" s="38" t="str"><f aca="false">IF(ISNUMBER(GN95),GN95,IF(ISNUMBER(ER95),ER95,&quot;&quot;))</f><v></v></c><c r="IK95" s="38" t="str"><f aca="false">IF(ISNUMBER(GO95),GO95,IF(ISNUMBER(ES95),ES95,&quot;&quot;))</f><v></v></c><c r="IL95" s="38" t="str"><f aca="false">IF(ISNUMBER(GP95),GP95,IF(ISNUMBER(ET95),ET95,&quot;&quot;))</f><v></v></c><c r="IM95" s="38" t="str"><f aca="false">IF(ISNUMBER(GQ95),GQ95,IF(ISNUMBER(EU95),EU95,&quot;&quot;))</f><v></v></c><c r="IN95" s="38" t="str"><f aca="false">IF(ISNUMBER(GR95),GR95,IF(ISNUMBER(EV95),EV95,&quot;&quot;))</f><v></v></c><c r="IO95" s="38" t="str"><f aca="false">IF(ISNUMBER(GS95),GS95,IF(ISNUMBER(EW95),EW95,&quot;&quot;))</f><v></v></c><c r="IP95" s="38" t="str"><f aca="false">IF(ISNUMBER(GT95),GT95,IF(ISNUMBER(EX95),EX95,&quot;&quot;))</f><v></v></c><c r="IQ95" s="38" t="str"><f aca="false">IF(ISNUMBER(GU95),GU95,IF(ISNUMBER(EY95),EY95,&quot;&quot;))</f><v></v></c><c r="IR95" s="38" t="str"><f aca="false">IF(ISNUMBER(GV95),GV95,IF(ISNUMBER(EZ95),EZ95,&quot;&quot;))</f><v></v></c><c r="IS95" s="38" t="str"><f aca="false">IF(ISNUMBER(GW95),GW95,IF(ISNUMBER(FA95),FA95,&quot;&quot;))</f><v></v></c><c r="IT95" s="38" t="str"><f aca="false">IF(ISNUMBER(GX95),GX95,IF(ISNUMBER(FB95),FB95,&quot;&quot;))</f><v></v></c><c r="IU95" s="38" t="str"><f aca="false">IF(ISNUMBER(GY95),GY95,IF(ISNUMBER(FC95),FC95,&quot;&quot;))</f><v></v></c><c r="IV95" s="38" t="str"><f aca="false">IF(ISNUMBER(GZ95),GZ95,IF(ISNUMBER(FD95),FD95,&quot;&quot;))</f><v></v></c><c r="IW95" s="38" t="str"><f aca="false">IF(ISNUMBER(HA95),HA95,IF(ISNUMBER(FE95),FE95,&quot;&quot;))</f><v></v></c><c r="IX95" s="38" t="str"><f aca="false">IF(ISNUMBER(HB95),HB95,IF(ISNUMBER(FF95),FF95,&quot;&quot;))</f><v></v></c><c r="IY95" s="38" t="str"><f aca="false">IF(ISNUMBER(HC95),HC95,IF(ISNUMBER(FG95),FG95,&quot;&quot;))</f><v></v></c><c r="IZ95" s="38" t="str"><f aca="false">IF(ISNUMBER(HD95),HD95,IF(ISNUMBER(FH95),FH95,&quot;&quot;))</f><v></v></c><c r="JA95" s="38" t="str"><f aca="false">IF(ISNUMBER(HE95),HE95,IF(ISNUMBER(FI95),FI95,&quot;&quot;))</f><v></v></c><c r="JB95" s="38" t="str"><f aca="false">IF(ISNUMBER(HF95),HF95,IF(ISNUMBER(FJ95),FJ95,&quot;&quot;))</f><v></v></c><c r="JC95" s="38" t="str"><f aca="false">IF(ISNUMBER(HG95),HG95,IF(ISNUMBER(FK95),FK95,&quot;&quot;))</f><v></v></c><c r="JD95" s="38" t="str"><f aca="false">IF(ISNUMBER(HH95),HH95,IF(ISNUMBER(FL95),FL95,&quot;&quot;))</f><v></v></c><c r="JE95" s="38" t="str"><f aca="false">IF(ISNUMBER(HI95),HI95,IF(ISNUMBER(FM95),FM95,&quot;&quot;))</f><v></v></c><c r="JF95" s="38" t="str"><f aca="false">IF(ISNUMBER(HJ95),HJ95,IF(ISNUMBER(FN95),FN95,&quot;&quot;))</f><v></v></c><c r="JG95" s="38" t="str"><f aca="false">IF(ISNUMBER(HK95),HK95,IF(ISNUMBER(FO95),FO95,&quot;&quot;))</f><v></v></c><c r="JH95" s="38" t="str"><f aca="false">IF(ISNUMBER(HL95),HL95,IF(ISNUMBER(FP95),FP95,&quot;&quot;))</f><v></v></c><c r="JI95" s="38" t="str"><f aca="false">IF(ISNUMBER(HM95),HM95,IF(ISNUMBER(FQ95),FQ95,&quot;&quot;))</f><v></v></c><c r="JJ95" s="38" t="str"><f aca="false">IF(ISNUMBER(HN95),HN95,IF(ISNUMBER(FR95),FR95,&quot;&quot;))</f><v></v></c><c r="JK95" s="38" t="str"><f aca="false">IF(ISNUMBER(HO95),HO95,IF(ISNUMBER(FS95),FS95,&quot;&quot;))</f><v></v></c><c r="JL95" s="38" t="str"><f aca="false">IF(ISNUMBER(HP95),HP95,IF(ISNUMBER(FT95),FT95,&quot;&quot;))</f><v></v></c><c r="JM95" s="38" t="str"><f aca="false">IF(ISNUMBER(HQ95),HQ95,IF(ISNUMBER(FU95),FU95,&quot;&quot;))</f><v></v></c><c r="JN95" s="51" t="str"><f aca="false">IF(ISNUMBER(HR95),HR95,IF(ISNUMBER(FV95),FV95,&quot;&quot;))</f><v></v></c><c r="JO95" s="59" t="str"><f aca="false">IF(ISNUMBER(HS95),HS95,IF(ISNUMBER(FW95),FW95,&quot;&quot;))</f><v></v></c><c r="JP95" s="59" t="str"><f aca="false">IF(ISNUMBER(HT95),HT95,IF(ISNUMBER(FX95),FX95,&quot;&quot;))</f><v></v></c><c r="JQ95" s="59" t="str"><f aca="false">IF(ISNUMBER(HU95),HU95,IF(ISNUMBER(FY95),FY95,&quot;&quot;))</f><v></v></c><c r="JR95" s="59" t="str"><f aca="false">IF(ISNUMBER(HV95),HV95,IF(ISNUMBER(FZ95),FZ95,&quot;&quot;))</f><v></v></c><c r="JS95" s="59" t="str"><f aca="false">IF(ISNUMBER(HW95),HW95,IF(ISNUMBER(GA95),GA95,&quot;&quot;))</f><v></v></c><c r="JT95" s="59" t="str"><f aca="false">IF(ISNUMBER(HX95),HX95,IF(ISNUMBER(GB95),GB95,&quot;&quot;))</f><v></v></c><c r="JU95" s="59" t="str"><f aca="false">IF(ISNUMBER(HY95),HY95,IF(ISNUMBER(GC95),GC95,&quot;&quot;))</f><v></v></c><c r="JV95" s="59" t="str"><f aca="false">IF(ISNUMBER(HZ95),HZ95,IF(ISNUMBER(GD95),GD95,&quot;&quot;))</f><v></v></c><c r="JW95" s="59" t="str"><f aca="false">IF(ISNUMBER(IA95),IA95,IF(ISNUMBER(GE95),GE95,&quot;&quot;))</f><v></v></c><c r="JX95" s="59" t="str"><f aca="false">IF(ISNUMBER(IB95),IB95,IF(ISNUMBER(GF95),GF95,&quot;&quot;))</f><v></v></c><c r="JY95" s="59" t="str"><f aca="false">IF(ISNUMBER(IC95),IC95,IF(ISNUMBER(GG95),GG95,&quot;&quot;))</f><v></v></c><c r="JZ95" s="59" t="str"><f aca="false">IF(ISNUMBER(ID95),ID95,IF(ISNUMBER(GH95),GH95,&quot;&quot;))</f><v></v></c><c r="KA95" s="59" t="str"><f aca="false">IF(ISNUMBER(IE95),IE95,IF(ISNUMBER(GI95),GI95,&quot;&quot;))</f><v></v></c><c r="KB95" s="59" t="str"><f aca="false">IF(ISNUMBER(IF95),IF95,IF(ISNUMBER(GJ95),GJ95,&quot;&quot;))</f><v></v></c><c r="KC95" s="59" t="str"><f aca="false">IF(ISNUMBER(IG95),IG95,IF(ISNUMBER(GK95),GK95,&quot;&quot;))</f><v></v></c><c r="KD95" s="61" t="str"><f aca="false">IF(ISNUMBER(IH95),IH95,IF(ISNUMBER(GL95),GL95,&quot;&quot;))</f><v></v></c><c r="KE95" s="52" t="str"><f aca="false">IF(AND(ISNUMBER(II95),ISNUMBER(CU95)),II95-CU95,&quot;&quot;)</f><v></v></c><c r="KF95" s="38" t="str"><f aca="false">IF(AND(ISNUMBER(IJ95),ISNUMBER(CV95)),IJ95-CV95,&quot;&quot;)</f><v></v></c><c r="KG95" s="38" t="str"><f aca="false">IF(AND(ISNUMBER(IK95),ISNUMBER(CW95)),IK95-CW95,&quot;&quot;)</f><v></v></c><c r="KH95" s="38" t="str"><f aca="false">IF(AND(ISNUMBER(IL95),ISNUMBER(CX95)),IL95-CX95,&quot;&quot;)</f><v></v></c><c r="KI95" s="38" t="str"><f aca="false">IF(AND(ISNUMBER(IM95),ISNUMBER(CY95)),IM95-CY95,&quot;&quot;)</f><v></v></c><c r="KJ95" s="38" t="str"><f aca="false">IF(AND(ISNUMBER(IN95),ISNUMBER(CZ95)),IN95-CZ95,&quot;&quot;)</f><v></v></c><c r="KK95" s="38" t="str"><f aca="false">IF(AND(ISNUMBER(IO95),ISNUMBER(DA95)),IO95-DA95,&quot;&quot;)</f><v></v></c><c r="KL95" s="38" t="str"><f aca="false">IF(AND(ISNUMBER(IP95),ISNUMBER(DB95)),IP95-DB95,&quot;&quot;)</f><v></v></c><c r="KM95" s="38" t="str"><f aca="false">IF(AND(ISNUMBER(IQ95),ISNUMBER(DC95)),IQ95-DC95,&quot;&quot;)</f><v></v></c><c r="KN95" s="38" t="str"><f aca="false">IF(AND(ISNUMBER(IR95),ISNUMBER(DD95)),IR95-DD95,&quot;&quot;)</f><v></v></c><c r="KO95" s="38" t="str"><f aca="false">IF(AND(ISNUMBER(IS95),ISNUMBER(DE95)),IS95-DE95,&quot;&quot;)</f><v></v></c><c r="KP95" s="38" t="str"><f aca="false">IF(AND(ISNUMBER(IT95),ISNUMBER(DF95)),IT95-DF95,&quot;&quot;)</f><v></v></c><c r="KQ95" s="38" t="str"><f aca="false">IF(AND(ISNUMBER(IU95),ISNUMBER(DG95)),IU95-DG95,&quot;&quot;)</f><v></v></c><c r="KR95" s="38" t="str"><f aca="false">IF(AND(ISNUMBER(IV95),ISNUMBER(DH95)),IV95-DH95,&quot;&quot;)</f><v></v></c><c r="KS95" s="38" t="str"><f aca="false">IF(AND(ISNUMBER(IW95),ISNUMBER(DI95)),IW95-DI95,&quot;&quot;)</f><v></v></c><c r="KT95" s="38" t="str"><f aca="false">IF(AND(ISNUMBER(IX95),ISNUMBER(DJ95)),IX95-DJ95,&quot;&quot;)</f><v></v></c><c r="KU95" s="38" t="str"><f aca="false">IF(AND(ISNUMBER(IY95),ISNUMBER(DK95)),IY95-DK95,&quot;&quot;)</f><v></v></c><c r="KV95" s="38" t="str"><f aca="false">IF(AND(ISNUMBER(IZ95),ISNUMBER(DL95)),IZ95-DL95,&quot;&quot;)</f><v></v></c><c r="KW95" s="38" t="str"><f aca="false">IF(AND(ISNUMBER(JA95),ISNUMBER(DM95)),JA95-DM95,&quot;&quot;)</f><v></v></c><c r="KX95" s="38" t="str"><f aca="false">IF(AND(ISNUMBER(JB95),ISNUMBER(DN95)),JB95-DN95,&quot;&quot;)</f><v></v></c><c r="KY95" s="38" t="str"><f aca="false">IF(AND(ISNUMBER(JC95),ISNUMBER(DO95)),JC95-DO95,&quot;&quot;)</f><v></v></c><c r="KZ95" s="38" t="str"><f aca="false">IF(AND(ISNUMBER(JD95),ISNUMBER(DP95)),JD95-DP95,&quot;&quot;)</f><v></v></c><c r="LA95" s="38" t="str"><f aca="false">IF(AND(ISNUMBER(JE95),ISNUMBER(DQ95)),JE95-DQ95,&quot;&quot;)</f><v></v></c><c r="LB95" s="38" t="str"><f aca="false">IF(AND(ISNUMBER(JF95),ISNUMBER(DR95)),JF95-DR95,&quot;&quot;)</f><v></v></c><c r="LC95" s="38" t="str"><f aca="false">IF(AND(ISNUMBER(JG95),ISNUMBER(DS95)),JG95-DS95,&quot;&quot;)</f><v></v></c><c r="LD95" s="38" t="str"><f aca="false">IF(AND(ISNUMBER(JH95),ISNUMBER(DT95)),JH95-DT95,&quot;&quot;)</f><v></v></c><c r="LE95" s="38" t="str"><f aca="false">IF(AND(ISNUMBER(JI95),ISNUMBER(DU95)),JI95-DU95,&quot;&quot;)</f><v></v></c><c r="LF95" s="38" t="str"><f aca="false">IF(AND(ISNUMBER(JJ95),ISNUMBER(DV95)),JJ95-DV95,&quot;&quot;)</f><v></v></c><c r="LG95" s="38" t="str"><f aca="false">IF(AND(ISNUMBER(JK95),ISNUMBER(DW95)),JK95-DW95,&quot;&quot;)</f><v></v></c><c r="LH95" s="38" t="str"><f aca="false">IF(AND(ISNUMBER(JL95),ISNUMBER(DX95)),JL95-DX95,&quot;&quot;)</f><v></v></c><c r="LI95" s="38" t="str"><f aca="false">IF(AND(ISNUMBER(JM95),ISNUMBER(DY95)),JM95-DY95,&quot;&quot;)</f><v></v></c><c r="LJ95" s="38" t="str"><f aca="false">IF(AND(ISNUMBER(JN95),ISNUMBER(DZ95)),JN95-DZ95,&quot;&quot;)</f><v></v></c><c r="LK95" s="38" t="str"><f aca="false">IF(AND(ISNUMBER(JO95),ISNUMBER(EA95)),JO95-EA95,&quot;&quot;)</f><v></v></c><c r="LL95" s="38" t="str"><f aca="false">IF(AND(ISNUMBER(JP95),ISNUMBER(EB95)),JP95-EB95,&quot;&quot;)</f><v></v></c><c r="LM95" s="38" t="str"><f aca="false">IF(AND(ISNUMBER(JQ95),ISNUMBER(EC95)),JQ95-EC95,&quot;&quot;)</f><v></v></c><c r="LN95" s="38" t="str"><f aca="false">IF(AND(ISNUMBER(JR95),ISNUMBER(ED95)),JR95-ED95,&quot;&quot;)</f><v></v></c><c r="LO95" s="38" t="str"><f aca="false">IF(AND(ISNUMBER(JS95),ISNUMBER(EE95)),JS95-EE95,&quot;&quot;)</f><v></v></c><c r="LP95" s="38" t="str"><f aca="false">IF(AND(ISNUMBER(JT95),ISNUMBER(EF95)),JT95-EF95,&quot;&quot;)</f><v></v></c><c r="LQ95" s="38" t="str"><f aca="false">IF(AND(ISNUMBER(JU95),ISNUMBER(EG95)),JU95-EG95,&quot;&quot;)</f><v></v></c><c r="LR95" s="38" t="str"><f aca="false">IF(AND(ISNUMBER(JV95),ISNUMBER(EH95)),JV95-EH95,&quot;&quot;)</f><v></v></c><c r="LS95" s="38" t="str"><f aca="false">IF(AND(ISNUMBER(JW95),ISNUMBER(EI95)),JW95-EI95,&quot;&quot;)</f><v></v></c><c r="LT95" s="38" t="str"><f aca="false">IF(AND(ISNUMBER(JX95),ISNUMBER(EJ95)),JX95-EJ95,&quot;&quot;)</f><v></v></c><c r="LU95" s="38" t="str"><f aca="false">IF(AND(ISNUMBER(JY95),ISNUMBER(EK95)),JY95-EK95,&quot;&quot;)</f><v></v></c><c r="LV95" s="38" t="str"><f aca="false">IF(AND(ISNUMBER(JZ95),ISNUMBER(EL95)),JZ95-EL95,&quot;&quot;)</f><v></v></c><c r="LW95" s="38" t="str"><f aca="false">IF(AND(ISNUMBER(KA95),ISNUMBER(EM95)),KA95-EM95,&quot;&quot;)</f><v></v></c><c r="LX95" s="38" t="str"><f aca="false">IF(AND(ISNUMBER(KB95),ISNUMBER(EN95)),KB95-EN95,&quot;&quot;)</f><v></v></c><c r="LY95" s="38" t="str"><f aca="false">IF(AND(ISNUMBER(KC95),ISNUMBER(EO95)),KC95-EO95,&quot;&quot;)</f><v></v></c><c r="LZ95" s="38" t="str"><f aca="false">IF(AND(ISNUMBER(KD95),ISNUMBER(EP95)),KD95-EP95,&quot;&quot;)</f><v></v></c><c r="MA95" s="38" t="str"><f aca="false">IF(AND(ISNUMBER(HT95),ISNUMBER(FX95)),HT95-FX95,&quot;&quot;)</f><v></v></c><c r="MB95" s="38" t="str"><f aca="false">IF(AND(ISNUMBER(HU95),ISNUMBER(FY95)),HU95-FY95,&quot;&quot;)</f><v></v></c><c r="MC95" s="38" t="str"><f aca="false">IF(AND(ISNUMBER(HY95),ISNUMBER(GC95)),HY95-GC95,&quot;&quot;)</f><v></v></c><c r="MD95" s="38" t="n"><f aca="false">HZ95-GD95</f><v>0</v></c></row><row collapsed="false" customFormat="false" customHeight="true" hidden="false" ht="26.25" outlineLevel="0" r="96"><c r="A96" s="35" t="n"><v>41206</v></c><c r="B96" s="36" t="s"><v>508</v></c><c r="C96" s="36" t="s"><v>509</v></c><c r="D96" s="37" t="s"><v>339</v></c><c r="E96" s="38" t="n"><v>61</v></c><c r="F96" s="39" t="n"><v>18808</v></c><c r="G96" s="38" t="s"><v>340</v></c><c r="H96" s="38" t="s"><v>333</v></c><c r="I96" s="38" t="n"><v>1835472</v></c><c r="K96" s="91"/><c r="L96" s="91"/><c r="M96" s="91"/><c r="N96" s="91"/><c r="O96" s="91"/><c r="P96" s="38" t="n"><v>-0.5</v></c><c r="Q96" s="38" t="n"><v>-0.45</v></c><c r="R96" s="66" t="s"><v>334</v></c><c r="S96" s="44" t="n"><v>41134</v></c><c r="T96" s="45" t="n"><v>-9.5</v></c><c r="U96" s="45" t="n"><v>0.75</v></c><c r="V96" s="38" t="n"><v>15</v></c><c r="W96" s="38" t="n"><v>80</v></c><c r="X96" s="38" t="n"><v>13</v></c><c r="Y96" s="38" t="n"><v>741</v></c><c r="Z96" s="38" t="n"><v>27.6</v></c><c r="AA96" s="38" t="n"><v>11.8</v></c><c r="AB96" s="38" t="n"><v>4.38</v></c><c r="AC96" s="38" t="n"><v>4.14</v></c><c r="AD96" s="38" t="n"><v>42.99</v></c><c r="AE96" s="38" t="n"><v>176</v></c><c r="AF96" s="38" t="n"><v>43.44</v></c><c r="AG96" s="38" t="n"><v>86</v></c><c r="AH96" s="38" t="n"><v>0</v></c><c r="AI96" s="38" t="n"><f aca="false">IF(AND(ISNUMBER(SK),SK&gt;0),1,0)</f><v>0</v></c><c r="AK96" s="48" t="s"><v>371</v></c><c r="AZ96" s="38" t="str"><f aca="false">IF(ISNUMBER(AM96),AM96+0.5*AN96,&quot;&quot;)</f><v></v></c><c r="BA96" s="38" t="str"><f aca="false">IF(ISNUMBER(AZ96),IF(ISNUMBER(Q96),AZ96-Q96,&quot;MISSING&quot;),&quot;&quot;)</f><v></v></c><c r="BB96" s="38" t="str"><f aca="false">IF(AND(ISNUMBER(AR96),ISNUMBER(Y96)),AR96-Y96,IF(ISNUMBER(AR96),&quot;MISSING&quot;,&quot;&quot;))</f><v></v></c><c r="BC96" s="48" t="s"><v>336</v></c><c r="BD96" s="47"/><c r="BR96" s="38" t="str"><f aca="false">IF(ISNUMBER(BE96),BE96+0.5*BF96,&quot;&quot;)</f><v></v></c><c r="BS96" s="38" t="str"><f aca="false">IF(ISNUMBER(BR96),IF(ISNUMBER($Q96),BR96-$Q96,&quot;MISSING&quot;),&quot;&quot;)</f><v></v></c><c r="BT96" s="38" t="str"><f aca="false">IF(AND(ISNUMBER(BJ96),ISNUMBER($Y96)),BJ96-$Y96,IF(ISNUMBER(BJ96),&quot;MISSING&quot;,&quot;&quot;))</f><v></v></c><c r="BU96" s="38" t="n"><f aca="false">IF(AND(ISBLANK($AM96),ISBLANK($BE96)),0,1)</f><v>0</v></c><c r="BV96" s="38" t="n"><f aca="false">IF(AND(ISNUMBER($AM96),ISNUMBER($BE96)),1,0)</f><v>0</v></c><c r="BW96" s="38" t="str"><f aca="false">IF(BV96,SE_PREOP,&quot;&quot;)</f><v></v></c><c r="BX96" s="38" t="str"><f aca="false">IF(FU_6_AND_12,SE_6,&quot;&quot;)</f><v></v></c><c r="BY96" s="38" t="str"><f aca="false">IF(FU_6_AND_12,SE_12,&quot;&quot;)</f><v></v></c><c r="BZ96" s="49" t="n"><f aca="false">IF(AND(ISNUMBER(BC96),ISNUMBER(BE96)),BC96-A96,IF(ISNUMBER(AK96),AK96-A96,0))</f><v>0</v></c><c r="CA96" s="50" t="n"><f aca="false">IF(BZ96&gt;0,BZ96/30,&quot;&quot;)</f><v>0</v></c><c r="CB96" s="38" t="str"><f aca="false">IF(AND(ISNUMBER(AZ96),ISNUMBER(BR96)),(BR96-AZ96),&quot;&quot;)</f><v></v></c><c r="CC96" s="38" t="str"><f aca="false">IF(AND(ISNUMBER(AX96), ISNUMBER(AD96)), AVERAGE(AX96,AV96)-AVERAGE(AD96,AF96),&quot;&quot;)</f><v></v></c><c r="CD96" s="38" t="str"><f aca="false">IF(AND(ISNUMBER(BN96), ISNUMBER(AD96)), AVERAGE(BN96,BP96)-AVERAGE(AD96,AF96),&quot;&quot;)</f><v></v></c><c r="CE96" s="38" t="str"><f aca="false">IF(ISNUMBER(CD96),CD96,IF(ISNUMBER(CC96),CC96,&quot;&quot;))</f><v></v></c><c r="CF96" s="38" t="str"><f aca="false">IF(AND(ISNUMBER(SPH_PREOP),ISNUMBER(SE_LAST_)),SPH_PREOP+CYL_PREOP/2,&quot;&quot;)</f><v></v></c><c r="CG96" s="38" t="str"><f aca="false">IF(ISNUMBER(SE_12),SE_12,IF(ISNUMBER(SE_6),SE_6,&quot;&quot;))</f><v></v></c><c r="CH96" s="51" t="str"><f aca="false">IF(AND(ISNUMBER(SE_LAST_),ISNUMBER(REF_TARGET)),SE_LAST_-REF_TARGET,&quot;&quot;)</f><v></v></c><c r="CI96" s="52" t="str"><f aca="false">IF(ISNUMBER(Y96),IF(ISNUMBER(BJ96),BJ96-Y96,IF(ISNUMBER(AR96),AR96-Y96,&quot;&quot;)),&quot;&quot;)</f><v></v></c><c r="CJ96" s="38" t="str"><f aca="false">IF(ISNUMBER(Z96),IF(ISNUMBER(AT96),AT96-Z96,IF(ISNUMBER(BL96),BL96-Z96,&quot;&quot;)),&quot;&quot;)</f><v></v></c><c r="CK96" s="53" t="str"><f aca="false">IF(ISNUMBER(LAST_SE_ERROR),REF_TARGET,&quot;&quot;)</f><v></v></c><c r="CL96" s="53" t="str"><f aca="false">IF(AND(OR(ISNUMBER(BH96),ISNUMBER(AP96)),ISNUMBER(W96)),-LOG(20/W96)--LOG(20/IF(ISNUMBER(BH96),BH96,AP96)),&quot;&quot;)</f><v></v></c><c r="CM96" s="54" t="n"><f aca="false">IF(ISNUMBER(BF96),BF96,IF(ISNUMBER(AN96),AN96,&quot;&quot;))</f><v>0</v></c><c r="CN96" s="54" t="n"><f aca="false">IF(AND(ISNUMBER(CM96),ISNUMBER(U96)),CM96-U96,&quot;&quot;)</f><v>0</v></c><c r="CO96" s="55" t="n"><f aca="false">IF(ISNUMBER(BCVA_12),BCVA_12,IF(ISNUMBER(BCVA_6),BCVA_6,&quot;&quot;))</f><v>0</v></c><c r="CP96" s="55" t="n"><f aca="false">IF(ISNUMBER(CO96),PREOP_BCVA,&quot;&quot;)</f><v>0</v></c><c r="CQ96" s="56" t="n"><f aca="false">IF(AND(REF_TARGET&lt;=0,REF_TARGET&gt;-1),IF(ISNUMBER(UDVA_12),UDVA_12,IF(ISNUMBER(UDVA_6),UDVA_6,&quot;&quot;)),&quot;&quot;)</f><v>0</v></c><c r="CR96" s="53" t="str"><f aca="false">IF(ISNUMBER(PREOP_PENTACAM_RV),IF(ISNUMBER(SPH_6),IF(ISNUMBER($EQ96),0,1),&quot;&quot;),&quot;&quot;)</f><v></v></c><c r="CS96" s="53" t="str"><f aca="false">IF(ISNUMBER(PREOP_PENTACAM_RV),IF(ISNUMBER(SPH_12),IF(ISNUMBER($GM96),0,1),&quot;&quot;),&quot;&quot;)</f><v></v></c><c r="CT96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96" s="52" t="str"><f aca="false">IF(ISNUMBER(GM96),GM96,IF(ISNUMBER(EQ96),EQ96,&quot;&quot;))</f><v></v></c><c r="IJ96" s="38" t="str"><f aca="false">IF(ISNUMBER(GN96),GN96,IF(ISNUMBER(ER96),ER96,&quot;&quot;))</f><v></v></c><c r="IK96" s="38" t="str"><f aca="false">IF(ISNUMBER(GO96),GO96,IF(ISNUMBER(ES96),ES96,&quot;&quot;))</f><v></v></c><c r="IL96" s="38" t="str"><f aca="false">IF(ISNUMBER(GP96),GP96,IF(ISNUMBER(ET96),ET96,&quot;&quot;))</f><v></v></c><c r="IM96" s="38" t="str"><f aca="false">IF(ISNUMBER(GQ96),GQ96,IF(ISNUMBER(EU96),EU96,&quot;&quot;))</f><v></v></c><c r="IN96" s="38" t="str"><f aca="false">IF(ISNUMBER(GR96),GR96,IF(ISNUMBER(EV96),EV96,&quot;&quot;))</f><v></v></c><c r="IO96" s="38" t="str"><f aca="false">IF(ISNUMBER(GS96),GS96,IF(ISNUMBER(EW96),EW96,&quot;&quot;))</f><v></v></c><c r="IP96" s="38" t="str"><f aca="false">IF(ISNUMBER(GT96),GT96,IF(ISNUMBER(EX96),EX96,&quot;&quot;))</f><v></v></c><c r="IQ96" s="38" t="str"><f aca="false">IF(ISNUMBER(GU96),GU96,IF(ISNUMBER(EY96),EY96,&quot;&quot;))</f><v></v></c><c r="IR96" s="38" t="str"><f aca="false">IF(ISNUMBER(GV96),GV96,IF(ISNUMBER(EZ96),EZ96,&quot;&quot;))</f><v></v></c><c r="IS96" s="38" t="str"><f aca="false">IF(ISNUMBER(GW96),GW96,IF(ISNUMBER(FA96),FA96,&quot;&quot;))</f><v></v></c><c r="IT96" s="38" t="str"><f aca="false">IF(ISNUMBER(GX96),GX96,IF(ISNUMBER(FB96),FB96,&quot;&quot;))</f><v></v></c><c r="IU96" s="38" t="str"><f aca="false">IF(ISNUMBER(GY96),GY96,IF(ISNUMBER(FC96),FC96,&quot;&quot;))</f><v></v></c><c r="IV96" s="38" t="str"><f aca="false">IF(ISNUMBER(GZ96),GZ96,IF(ISNUMBER(FD96),FD96,&quot;&quot;))</f><v></v></c><c r="IW96" s="38" t="str"><f aca="false">IF(ISNUMBER(HA96),HA96,IF(ISNUMBER(FE96),FE96,&quot;&quot;))</f><v></v></c><c r="IX96" s="38" t="str"><f aca="false">IF(ISNUMBER(HB96),HB96,IF(ISNUMBER(FF96),FF96,&quot;&quot;))</f><v></v></c><c r="IY96" s="38" t="str"><f aca="false">IF(ISNUMBER(HC96),HC96,IF(ISNUMBER(FG96),FG96,&quot;&quot;))</f><v></v></c><c r="IZ96" s="38" t="str"><f aca="false">IF(ISNUMBER(HD96),HD96,IF(ISNUMBER(FH96),FH96,&quot;&quot;))</f><v></v></c><c r="JA96" s="38" t="str"><f aca="false">IF(ISNUMBER(HE96),HE96,IF(ISNUMBER(FI96),FI96,&quot;&quot;))</f><v></v></c><c r="JB96" s="38" t="str"><f aca="false">IF(ISNUMBER(HF96),HF96,IF(ISNUMBER(FJ96),FJ96,&quot;&quot;))</f><v></v></c><c r="JC96" s="38" t="str"><f aca="false">IF(ISNUMBER(HG96),HG96,IF(ISNUMBER(FK96),FK96,&quot;&quot;))</f><v></v></c><c r="JD96" s="38" t="str"><f aca="false">IF(ISNUMBER(HH96),HH96,IF(ISNUMBER(FL96),FL96,&quot;&quot;))</f><v></v></c><c r="JE96" s="38" t="str"><f aca="false">IF(ISNUMBER(HI96),HI96,IF(ISNUMBER(FM96),FM96,&quot;&quot;))</f><v></v></c><c r="JF96" s="38" t="str"><f aca="false">IF(ISNUMBER(HJ96),HJ96,IF(ISNUMBER(FN96),FN96,&quot;&quot;))</f><v></v></c><c r="JG96" s="38" t="str"><f aca="false">IF(ISNUMBER(HK96),HK96,IF(ISNUMBER(FO96),FO96,&quot;&quot;))</f><v></v></c><c r="JH96" s="38" t="str"><f aca="false">IF(ISNUMBER(HL96),HL96,IF(ISNUMBER(FP96),FP96,&quot;&quot;))</f><v></v></c><c r="JI96" s="38" t="str"><f aca="false">IF(ISNUMBER(HM96),HM96,IF(ISNUMBER(FQ96),FQ96,&quot;&quot;))</f><v></v></c><c r="JJ96" s="38" t="str"><f aca="false">IF(ISNUMBER(HN96),HN96,IF(ISNUMBER(FR96),FR96,&quot;&quot;))</f><v></v></c><c r="JK96" s="38" t="str"><f aca="false">IF(ISNUMBER(HO96),HO96,IF(ISNUMBER(FS96),FS96,&quot;&quot;))</f><v></v></c><c r="JL96" s="38" t="str"><f aca="false">IF(ISNUMBER(HP96),HP96,IF(ISNUMBER(FT96),FT96,&quot;&quot;))</f><v></v></c><c r="JM96" s="38" t="str"><f aca="false">IF(ISNUMBER(HQ96),HQ96,IF(ISNUMBER(FU96),FU96,&quot;&quot;))</f><v></v></c><c r="JN96" s="51" t="str"><f aca="false">IF(ISNUMBER(HR96),HR96,IF(ISNUMBER(FV96),FV96,&quot;&quot;))</f><v></v></c><c r="JO96" s="59" t="str"><f aca="false">IF(ISNUMBER(HS96),HS96,IF(ISNUMBER(FW96),FW96,&quot;&quot;))</f><v></v></c><c r="JP96" s="59" t="str"><f aca="false">IF(ISNUMBER(HT96),HT96,IF(ISNUMBER(FX96),FX96,&quot;&quot;))</f><v></v></c><c r="JQ96" s="59" t="str"><f aca="false">IF(ISNUMBER(HU96),HU96,IF(ISNUMBER(FY96),FY96,&quot;&quot;))</f><v></v></c><c r="JR96" s="59" t="str"><f aca="false">IF(ISNUMBER(HV96),HV96,IF(ISNUMBER(FZ96),FZ96,&quot;&quot;))</f><v></v></c><c r="JS96" s="59" t="str"><f aca="false">IF(ISNUMBER(HW96),HW96,IF(ISNUMBER(GA96),GA96,&quot;&quot;))</f><v></v></c><c r="JT96" s="59" t="str"><f aca="false">IF(ISNUMBER(HX96),HX96,IF(ISNUMBER(GB96),GB96,&quot;&quot;))</f><v></v></c><c r="JU96" s="59" t="str"><f aca="false">IF(ISNUMBER(HY96),HY96,IF(ISNUMBER(GC96),GC96,&quot;&quot;))</f><v></v></c><c r="JV96" s="59" t="str"><f aca="false">IF(ISNUMBER(HZ96),HZ96,IF(ISNUMBER(GD96),GD96,&quot;&quot;))</f><v></v></c><c r="JW96" s="59" t="str"><f aca="false">IF(ISNUMBER(IA96),IA96,IF(ISNUMBER(GE96),GE96,&quot;&quot;))</f><v></v></c><c r="JX96" s="59" t="str"><f aca="false">IF(ISNUMBER(IB96),IB96,IF(ISNUMBER(GF96),GF96,&quot;&quot;))</f><v></v></c><c r="JY96" s="59" t="str"><f aca="false">IF(ISNUMBER(IC96),IC96,IF(ISNUMBER(GG96),GG96,&quot;&quot;))</f><v></v></c><c r="JZ96" s="59" t="str"><f aca="false">IF(ISNUMBER(ID96),ID96,IF(ISNUMBER(GH96),GH96,&quot;&quot;))</f><v></v></c><c r="KA96" s="59" t="str"><f aca="false">IF(ISNUMBER(IE96),IE96,IF(ISNUMBER(GI96),GI96,&quot;&quot;))</f><v></v></c><c r="KB96" s="59" t="str"><f aca="false">IF(ISNUMBER(IF96),IF96,IF(ISNUMBER(GJ96),GJ96,&quot;&quot;))</f><v></v></c><c r="KC96" s="59" t="str"><f aca="false">IF(ISNUMBER(IG96),IG96,IF(ISNUMBER(GK96),GK96,&quot;&quot;))</f><v></v></c><c r="KD96" s="61" t="str"><f aca="false">IF(ISNUMBER(IH96),IH96,IF(ISNUMBER(GL96),GL96,&quot;&quot;))</f><v></v></c><c r="KE96" s="52" t="str"><f aca="false">IF(AND(ISNUMBER(II96),ISNUMBER(CU96)),II96-CU96,&quot;&quot;)</f><v></v></c><c r="KF96" s="38" t="str"><f aca="false">IF(AND(ISNUMBER(IJ96),ISNUMBER(CV96)),IJ96-CV96,&quot;&quot;)</f><v></v></c><c r="KG96" s="38" t="str"><f aca="false">IF(AND(ISNUMBER(IK96),ISNUMBER(CW96)),IK96-CW96,&quot;&quot;)</f><v></v></c><c r="KH96" s="38" t="str"><f aca="false">IF(AND(ISNUMBER(IL96),ISNUMBER(CX96)),IL96-CX96,&quot;&quot;)</f><v></v></c><c r="KI96" s="38" t="str"><f aca="false">IF(AND(ISNUMBER(IM96),ISNUMBER(CY96)),IM96-CY96,&quot;&quot;)</f><v></v></c><c r="KJ96" s="38" t="str"><f aca="false">IF(AND(ISNUMBER(IN96),ISNUMBER(CZ96)),IN96-CZ96,&quot;&quot;)</f><v></v></c><c r="KK96" s="38" t="str"><f aca="false">IF(AND(ISNUMBER(IO96),ISNUMBER(DA96)),IO96-DA96,&quot;&quot;)</f><v></v></c><c r="KL96" s="38" t="str"><f aca="false">IF(AND(ISNUMBER(IP96),ISNUMBER(DB96)),IP96-DB96,&quot;&quot;)</f><v></v></c><c r="KM96" s="38" t="str"><f aca="false">IF(AND(ISNUMBER(IQ96),ISNUMBER(DC96)),IQ96-DC96,&quot;&quot;)</f><v></v></c><c r="KN96" s="38" t="str"><f aca="false">IF(AND(ISNUMBER(IR96),ISNUMBER(DD96)),IR96-DD96,&quot;&quot;)</f><v></v></c><c r="KO96" s="38" t="str"><f aca="false">IF(AND(ISNUMBER(IS96),ISNUMBER(DE96)),IS96-DE96,&quot;&quot;)</f><v></v></c><c r="KP96" s="38" t="str"><f aca="false">IF(AND(ISNUMBER(IT96),ISNUMBER(DF96)),IT96-DF96,&quot;&quot;)</f><v></v></c><c r="KQ96" s="38" t="str"><f aca="false">IF(AND(ISNUMBER(IU96),ISNUMBER(DG96)),IU96-DG96,&quot;&quot;)</f><v></v></c><c r="KR96" s="38" t="str"><f aca="false">IF(AND(ISNUMBER(IV96),ISNUMBER(DH96)),IV96-DH96,&quot;&quot;)</f><v></v></c><c r="KS96" s="38" t="str"><f aca="false">IF(AND(ISNUMBER(IW96),ISNUMBER(DI96)),IW96-DI96,&quot;&quot;)</f><v></v></c><c r="KT96" s="38" t="str"><f aca="false">IF(AND(ISNUMBER(IX96),ISNUMBER(DJ96)),IX96-DJ96,&quot;&quot;)</f><v></v></c><c r="KU96" s="38" t="str"><f aca="false">IF(AND(ISNUMBER(IY96),ISNUMBER(DK96)),IY96-DK96,&quot;&quot;)</f><v></v></c><c r="KV96" s="38" t="str"><f aca="false">IF(AND(ISNUMBER(IZ96),ISNUMBER(DL96)),IZ96-DL96,&quot;&quot;)</f><v></v></c><c r="KW96" s="38" t="str"><f aca="false">IF(AND(ISNUMBER(JA96),ISNUMBER(DM96)),JA96-DM96,&quot;&quot;)</f><v></v></c><c r="KX96" s="38" t="str"><f aca="false">IF(AND(ISNUMBER(JB96),ISNUMBER(DN96)),JB96-DN96,&quot;&quot;)</f><v></v></c><c r="KY96" s="38" t="str"><f aca="false">IF(AND(ISNUMBER(JC96),ISNUMBER(DO96)),JC96-DO96,&quot;&quot;)</f><v></v></c><c r="KZ96" s="38" t="str"><f aca="false">IF(AND(ISNUMBER(JD96),ISNUMBER(DP96)),JD96-DP96,&quot;&quot;)</f><v></v></c><c r="LA96" s="38" t="str"><f aca="false">IF(AND(ISNUMBER(JE96),ISNUMBER(DQ96)),JE96-DQ96,&quot;&quot;)</f><v></v></c><c r="LB96" s="38" t="str"><f aca="false">IF(AND(ISNUMBER(JF96),ISNUMBER(DR96)),JF96-DR96,&quot;&quot;)</f><v></v></c><c r="LC96" s="38" t="str"><f aca="false">IF(AND(ISNUMBER(JG96),ISNUMBER(DS96)),JG96-DS96,&quot;&quot;)</f><v></v></c><c r="LD96" s="38" t="str"><f aca="false">IF(AND(ISNUMBER(JH96),ISNUMBER(DT96)),JH96-DT96,&quot;&quot;)</f><v></v></c><c r="LE96" s="38" t="str"><f aca="false">IF(AND(ISNUMBER(JI96),ISNUMBER(DU96)),JI96-DU96,&quot;&quot;)</f><v></v></c><c r="LF96" s="38" t="str"><f aca="false">IF(AND(ISNUMBER(JJ96),ISNUMBER(DV96)),JJ96-DV96,&quot;&quot;)</f><v></v></c><c r="LG96" s="38" t="str"><f aca="false">IF(AND(ISNUMBER(JK96),ISNUMBER(DW96)),JK96-DW96,&quot;&quot;)</f><v></v></c><c r="LH96" s="38" t="str"><f aca="false">IF(AND(ISNUMBER(JL96),ISNUMBER(DX96)),JL96-DX96,&quot;&quot;)</f><v></v></c><c r="LI96" s="38" t="str"><f aca="false">IF(AND(ISNUMBER(JM96),ISNUMBER(DY96)),JM96-DY96,&quot;&quot;)</f><v></v></c><c r="LJ96" s="38" t="str"><f aca="false">IF(AND(ISNUMBER(JN96),ISNUMBER(DZ96)),JN96-DZ96,&quot;&quot;)</f><v></v></c><c r="LK96" s="38" t="str"><f aca="false">IF(AND(ISNUMBER(JO96),ISNUMBER(EA96)),JO96-EA96,&quot;&quot;)</f><v></v></c><c r="LL96" s="38" t="str"><f aca="false">IF(AND(ISNUMBER(JP96),ISNUMBER(EB96)),JP96-EB96,&quot;&quot;)</f><v></v></c><c r="LM96" s="38" t="str"><f aca="false">IF(AND(ISNUMBER(JQ96),ISNUMBER(EC96)),JQ96-EC96,&quot;&quot;)</f><v></v></c><c r="LN96" s="38" t="str"><f aca="false">IF(AND(ISNUMBER(JR96),ISNUMBER(ED96)),JR96-ED96,&quot;&quot;)</f><v></v></c><c r="LO96" s="38" t="str"><f aca="false">IF(AND(ISNUMBER(JS96),ISNUMBER(EE96)),JS96-EE96,&quot;&quot;)</f><v></v></c><c r="LP96" s="38" t="str"><f aca="false">IF(AND(ISNUMBER(JT96),ISNUMBER(EF96)),JT96-EF96,&quot;&quot;)</f><v></v></c><c r="LQ96" s="38" t="str"><f aca="false">IF(AND(ISNUMBER(JU96),ISNUMBER(EG96)),JU96-EG96,&quot;&quot;)</f><v></v></c><c r="LR96" s="38" t="str"><f aca="false">IF(AND(ISNUMBER(JV96),ISNUMBER(EH96)),JV96-EH96,&quot;&quot;)</f><v></v></c><c r="LS96" s="38" t="str"><f aca="false">IF(AND(ISNUMBER(JW96),ISNUMBER(EI96)),JW96-EI96,&quot;&quot;)</f><v></v></c><c r="LT96" s="38" t="str"><f aca="false">IF(AND(ISNUMBER(JX96),ISNUMBER(EJ96)),JX96-EJ96,&quot;&quot;)</f><v></v></c><c r="LU96" s="38" t="str"><f aca="false">IF(AND(ISNUMBER(JY96),ISNUMBER(EK96)),JY96-EK96,&quot;&quot;)</f><v></v></c><c r="LV96" s="38" t="str"><f aca="false">IF(AND(ISNUMBER(JZ96),ISNUMBER(EL96)),JZ96-EL96,&quot;&quot;)</f><v></v></c><c r="LW96" s="38" t="str"><f aca="false">IF(AND(ISNUMBER(KA96),ISNUMBER(EM96)),KA96-EM96,&quot;&quot;)</f><v></v></c><c r="LX96" s="38" t="str"><f aca="false">IF(AND(ISNUMBER(KB96),ISNUMBER(EN96)),KB96-EN96,&quot;&quot;)</f><v></v></c><c r="LY96" s="38" t="str"><f aca="false">IF(AND(ISNUMBER(KC96),ISNUMBER(EO96)),KC96-EO96,&quot;&quot;)</f><v></v></c><c r="LZ96" s="38" t="str"><f aca="false">IF(AND(ISNUMBER(KD96),ISNUMBER(EP96)),KD96-EP96,&quot;&quot;)</f><v></v></c><c r="MA96" s="38" t="str"><f aca="false">IF(AND(ISNUMBER(HT96),ISNUMBER(FX96)),HT96-FX96,&quot;&quot;)</f><v></v></c><c r="MB96" s="38" t="str"><f aca="false">IF(AND(ISNUMBER(HU96),ISNUMBER(FY96)),HU96-FY96,&quot;&quot;)</f><v></v></c><c r="MC96" s="38" t="str"><f aca="false">IF(AND(ISNUMBER(HY96),ISNUMBER(GC96)),HY96-GC96,&quot;&quot;)</f><v></v></c><c r="MD96" s="38" t="n"><f aca="false">HZ96-GD96</f><v>0</v></c></row><row collapsed="false" customFormat="false" customHeight="true" hidden="false" ht="26.25" outlineLevel="0" r="97"><c r="A97" s="35" t="n"><v>41150</v></c><c r="B97" s="36" t="s"><v>510</v></c><c r="C97" s="36" t="s"><v>511</v></c><c r="D97" s="37" t="s"><v>331</v></c><c r="E97" s="38" t="n"><v>83</v></c><c r="F97" s="39" t="n"><v>10626</v></c><c r="G97" s="38" t="s"><v>340</v></c><c r="H97" s="38" t="s"><v>333</v></c><c r="I97" s="38" t="n"><v>1835477</v></c><c r="K97" s="91"/><c r="L97" s="91"/><c r="M97" s="91"/><c r="N97" s="91"/><c r="P97" s="38" t="n"><v>-0.5</v></c><c r="Q97" s="38" t="n"><v>-0.56</v></c><c r="R97" s="38" t="s"><v>334</v></c><c r="S97" s="44" t="n"><v>41130</v></c><c r="T97" s="45" t="n"><v>0</v></c><c r="U97" s="45" t="n"><v>0.75</v></c><c r="V97" s="38" t="n"><v>178</v></c><c r="W97" s="38" t="n"><v>60</v></c><c r="X97" s="38" t="n"><v>18</v></c><c r="Y97" s="38" t="n"><v>569</v></c><c r="Z97" s="38" t="n"><v>22.94</v></c><c r="AA97" s="38" t="n"><v>11.7</v></c><c r="AB97" s="38" t="n"><v>5.21</v></c><c r="AC97" s="38" t="n"><v>2.75</v></c><c r="AD97" s="38" t="n"><v>45.06</v></c><c r="AE97" s="38" t="n"><v>75</v></c><c r="AF97" s="38" t="n"><v>45.18</v></c><c r="AG97" s="38" t="n"><v>165</v></c><c r="AH97" s="38" t="n"><v>0</v></c><c r="AI97" s="38" t="n"><f aca="false">IF(AND(ISNUMBER(SK),SK&gt;0),1,0)</f><v>0</v></c><c r="AK97" s="46" t="s"><v>371</v></c><c r="AZ97" s="38" t="str"><f aca="false">IF(ISNUMBER(AM97),AM97+0.5*AN97,&quot;&quot;)</f><v></v></c><c r="BA97" s="38" t="str"><f aca="false">IF(ISNUMBER(AZ97),IF(ISNUMBER(Q97),AZ97-Q97,&quot;MISSING&quot;),&quot;&quot;)</f><v></v></c><c r="BB97" s="38" t="str"><f aca="false">IF(AND(ISNUMBER(AR97),ISNUMBER(Y97)),AR97-Y97,IF(ISNUMBER(AR97),&quot;MISSING&quot;,&quot;&quot;))</f><v></v></c><c r="BC97" s="48" t="s"><v>336</v></c><c r="BD97" s="47"/><c r="BR97" s="38" t="str"><f aca="false">IF(ISNUMBER(BE97),BE97+0.5*BF97,&quot;&quot;)</f><v></v></c><c r="BS97" s="38" t="str"><f aca="false">IF(ISNUMBER(BR97),IF(ISNUMBER($Q97),BR97-$Q97,&quot;MISSING&quot;),&quot;&quot;)</f><v></v></c><c r="BT97" s="38" t="str"><f aca="false">IF(AND(ISNUMBER(BJ97),ISNUMBER($Y97)),BJ97-$Y97,IF(ISNUMBER(BJ97),&quot;MISSING&quot;,&quot;&quot;))</f><v></v></c><c r="BU97" s="38" t="n"><f aca="false">IF(AND(ISBLANK($AM97),ISBLANK($BE97)),0,1)</f><v>0</v></c><c r="BV97" s="38" t="n"><f aca="false">IF(AND(ISNUMBER($AM97),ISNUMBER($BE97)),1,0)</f><v>0</v></c><c r="BW97" s="38" t="str"><f aca="false">IF(BV97,SE_PREOP,&quot;&quot;)</f><v></v></c><c r="BX97" s="38" t="str"><f aca="false">IF(FU_6_AND_12,SE_6,&quot;&quot;)</f><v></v></c><c r="BY97" s="38" t="str"><f aca="false">IF(FU_6_AND_12,SE_12,&quot;&quot;)</f><v></v></c><c r="BZ97" s="49" t="n"><f aca="false">IF(AND(ISNUMBER(BC97),ISNUMBER(BE97)),BC97-A97,IF(ISNUMBER(AK97),AK97-A97,0))</f><v>0</v></c><c r="CA97" s="50" t="n"><f aca="false">IF(BZ97&gt;0,BZ97/30,&quot;&quot;)</f><v>0</v></c><c r="CB97" s="38" t="str"><f aca="false">IF(AND(ISNUMBER(AZ97),ISNUMBER(BR97)),(BR97-AZ97),&quot;&quot;)</f><v></v></c><c r="CC97" s="38" t="str"><f aca="false">IF(AND(ISNUMBER(AX97), ISNUMBER(AD97)), AVERAGE(AX97,AV97)-AVERAGE(AD97,AF97),&quot;&quot;)</f><v></v></c><c r="CD97" s="38" t="str"><f aca="false">IF(AND(ISNUMBER(BN97), ISNUMBER(AD97)), AVERAGE(BN97,BP97)-AVERAGE(AD97,AF97),&quot;&quot;)</f><v></v></c><c r="CE97" s="38" t="str"><f aca="false">IF(ISNUMBER(CD97),CD97,IF(ISNUMBER(CC97),CC97,&quot;&quot;))</f><v></v></c><c r="CF97" s="38" t="str"><f aca="false">IF(AND(ISNUMBER(SPH_PREOP),ISNUMBER(SE_LAST_)),SPH_PREOP+CYL_PREOP/2,&quot;&quot;)</f><v></v></c><c r="CG97" s="38" t="str"><f aca="false">IF(ISNUMBER(SE_12),SE_12,IF(ISNUMBER(SE_6),SE_6,&quot;&quot;))</f><v></v></c><c r="CH97" s="51" t="str"><f aca="false">IF(AND(ISNUMBER(SE_LAST_),ISNUMBER(REF_TARGET)),SE_LAST_-REF_TARGET,&quot;&quot;)</f><v></v></c><c r="CI97" s="52" t="str"><f aca="false">IF(ISNUMBER(Y97),IF(ISNUMBER(BJ97),BJ97-Y97,IF(ISNUMBER(AR97),AR97-Y97,&quot;&quot;)),&quot;&quot;)</f><v></v></c><c r="CJ97" s="38" t="str"><f aca="false">IF(ISNUMBER(Z97),IF(ISNUMBER(AT97),AT97-Z97,IF(ISNUMBER(BL97),BL97-Z97,&quot;&quot;)),&quot;&quot;)</f><v></v></c><c r="CK97" s="53" t="str"><f aca="false">IF(ISNUMBER(LAST_SE_ERROR),REF_TARGET,&quot;&quot;)</f><v></v></c><c r="CL97" s="53" t="str"><f aca="false">IF(AND(OR(ISNUMBER(BH97),ISNUMBER(AP97)),ISNUMBER(W97)),-LOG(20/W97)--LOG(20/IF(ISNUMBER(BH97),BH97,AP97)),&quot;&quot;)</f><v></v></c><c r="CM97" s="54" t="n"><f aca="false">IF(ISNUMBER(BF97),BF97,IF(ISNUMBER(AN97),AN97,&quot;&quot;))</f><v>0</v></c><c r="CN97" s="54" t="n"><f aca="false">IF(AND(ISNUMBER(CM97),ISNUMBER(U97)),CM97-U97,&quot;&quot;)</f><v>0</v></c><c r="CO97" s="55" t="n"><f aca="false">IF(ISNUMBER(BCVA_12),BCVA_12,IF(ISNUMBER(BCVA_6),BCVA_6,&quot;&quot;))</f><v>0</v></c><c r="CP97" s="55" t="n"><f aca="false">IF(ISNUMBER(CO97),PREOP_BCVA,&quot;&quot;)</f><v>0</v></c><c r="CQ97" s="56" t="n"><f aca="false">IF(AND(REF_TARGET&lt;=0,REF_TARGET&gt;-1),IF(ISNUMBER(UDVA_12),UDVA_12,IF(ISNUMBER(UDVA_6),UDVA_6,&quot;&quot;)),&quot;&quot;)</f><v>0</v></c><c r="CR97" s="53" t="str"><f aca="false">IF(ISNUMBER(PREOP_PENTACAM_RV),IF(ISNUMBER(SPH_6),IF(ISNUMBER($EQ97),0,1),&quot;&quot;),&quot;&quot;)</f><v></v></c><c r="CS97" s="53" t="str"><f aca="false">IF(ISNUMBER(PREOP_PENTACAM_RV),IF(ISNUMBER(SPH_12),IF(ISNUMBER($GM97),0,1),&quot;&quot;),&quot;&quot;)</f><v></v></c><c r="CT97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97" s="52" t="str"><f aca="false">IF(ISNUMBER(GM97),GM97,IF(ISNUMBER(EQ97),EQ97,&quot;&quot;))</f><v></v></c><c r="IJ97" s="38" t="str"><f aca="false">IF(ISNUMBER(GN97),GN97,IF(ISNUMBER(ER97),ER97,&quot;&quot;))</f><v></v></c><c r="IK97" s="38" t="str"><f aca="false">IF(ISNUMBER(GO97),GO97,IF(ISNUMBER(ES97),ES97,&quot;&quot;))</f><v></v></c><c r="IL97" s="38" t="str"><f aca="false">IF(ISNUMBER(GP97),GP97,IF(ISNUMBER(ET97),ET97,&quot;&quot;))</f><v></v></c><c r="IM97" s="38" t="str"><f aca="false">IF(ISNUMBER(GQ97),GQ97,IF(ISNUMBER(EU97),EU97,&quot;&quot;))</f><v></v></c><c r="IN97" s="38" t="str"><f aca="false">IF(ISNUMBER(GR97),GR97,IF(ISNUMBER(EV97),EV97,&quot;&quot;))</f><v></v></c><c r="IO97" s="38" t="str"><f aca="false">IF(ISNUMBER(GS97),GS97,IF(ISNUMBER(EW97),EW97,&quot;&quot;))</f><v></v></c><c r="IP97" s="38" t="str"><f aca="false">IF(ISNUMBER(GT97),GT97,IF(ISNUMBER(EX97),EX97,&quot;&quot;))</f><v></v></c><c r="IQ97" s="38" t="str"><f aca="false">IF(ISNUMBER(GU97),GU97,IF(ISNUMBER(EY97),EY97,&quot;&quot;))</f><v></v></c><c r="IR97" s="38" t="str"><f aca="false">IF(ISNUMBER(GV97),GV97,IF(ISNUMBER(EZ97),EZ97,&quot;&quot;))</f><v></v></c><c r="IS97" s="38" t="str"><f aca="false">IF(ISNUMBER(GW97),GW97,IF(ISNUMBER(FA97),FA97,&quot;&quot;))</f><v></v></c><c r="IT97" s="38" t="str"><f aca="false">IF(ISNUMBER(GX97),GX97,IF(ISNUMBER(FB97),FB97,&quot;&quot;))</f><v></v></c><c r="IU97" s="38" t="str"><f aca="false">IF(ISNUMBER(GY97),GY97,IF(ISNUMBER(FC97),FC97,&quot;&quot;))</f><v></v></c><c r="IV97" s="38" t="str"><f aca="false">IF(ISNUMBER(GZ97),GZ97,IF(ISNUMBER(FD97),FD97,&quot;&quot;))</f><v></v></c><c r="IW97" s="38" t="str"><f aca="false">IF(ISNUMBER(HA97),HA97,IF(ISNUMBER(FE97),FE97,&quot;&quot;))</f><v></v></c><c r="IX97" s="38" t="str"><f aca="false">IF(ISNUMBER(HB97),HB97,IF(ISNUMBER(FF97),FF97,&quot;&quot;))</f><v></v></c><c r="IY97" s="38" t="str"><f aca="false">IF(ISNUMBER(HC97),HC97,IF(ISNUMBER(FG97),FG97,&quot;&quot;))</f><v></v></c><c r="IZ97" s="38" t="str"><f aca="false">IF(ISNUMBER(HD97),HD97,IF(ISNUMBER(FH97),FH97,&quot;&quot;))</f><v></v></c><c r="JA97" s="38" t="str"><f aca="false">IF(ISNUMBER(HE97),HE97,IF(ISNUMBER(FI97),FI97,&quot;&quot;))</f><v></v></c><c r="JB97" s="38" t="str"><f aca="false">IF(ISNUMBER(HF97),HF97,IF(ISNUMBER(FJ97),FJ97,&quot;&quot;))</f><v></v></c><c r="JC97" s="38" t="str"><f aca="false">IF(ISNUMBER(HG97),HG97,IF(ISNUMBER(FK97),FK97,&quot;&quot;))</f><v></v></c><c r="JD97" s="38" t="str"><f aca="false">IF(ISNUMBER(HH97),HH97,IF(ISNUMBER(FL97),FL97,&quot;&quot;))</f><v></v></c><c r="JE97" s="38" t="str"><f aca="false">IF(ISNUMBER(HI97),HI97,IF(ISNUMBER(FM97),FM97,&quot;&quot;))</f><v></v></c><c r="JF97" s="38" t="str"><f aca="false">IF(ISNUMBER(HJ97),HJ97,IF(ISNUMBER(FN97),FN97,&quot;&quot;))</f><v></v></c><c r="JG97" s="38" t="str"><f aca="false">IF(ISNUMBER(HK97),HK97,IF(ISNUMBER(FO97),FO97,&quot;&quot;))</f><v></v></c><c r="JH97" s="38" t="str"><f aca="false">IF(ISNUMBER(HL97),HL97,IF(ISNUMBER(FP97),FP97,&quot;&quot;))</f><v></v></c><c r="JI97" s="38" t="str"><f aca="false">IF(ISNUMBER(HM97),HM97,IF(ISNUMBER(FQ97),FQ97,&quot;&quot;))</f><v></v></c><c r="JJ97" s="38" t="str"><f aca="false">IF(ISNUMBER(HN97),HN97,IF(ISNUMBER(FR97),FR97,&quot;&quot;))</f><v></v></c><c r="JK97" s="38" t="str"><f aca="false">IF(ISNUMBER(HO97),HO97,IF(ISNUMBER(FS97),FS97,&quot;&quot;))</f><v></v></c><c r="JL97" s="38" t="str"><f aca="false">IF(ISNUMBER(HP97),HP97,IF(ISNUMBER(FT97),FT97,&quot;&quot;))</f><v></v></c><c r="JM97" s="38" t="str"><f aca="false">IF(ISNUMBER(HQ97),HQ97,IF(ISNUMBER(FU97),FU97,&quot;&quot;))</f><v></v></c><c r="JN97" s="51" t="str"><f aca="false">IF(ISNUMBER(HR97),HR97,IF(ISNUMBER(FV97),FV97,&quot;&quot;))</f><v></v></c><c r="JO97" s="59" t="str"><f aca="false">IF(ISNUMBER(HS97),HS97,IF(ISNUMBER(FW97),FW97,&quot;&quot;))</f><v></v></c><c r="JP97" s="59" t="str"><f aca="false">IF(ISNUMBER(HT97),HT97,IF(ISNUMBER(FX97),FX97,&quot;&quot;))</f><v></v></c><c r="JQ97" s="59" t="str"><f aca="false">IF(ISNUMBER(HU97),HU97,IF(ISNUMBER(FY97),FY97,&quot;&quot;))</f><v></v></c><c r="JR97" s="59" t="str"><f aca="false">IF(ISNUMBER(HV97),HV97,IF(ISNUMBER(FZ97),FZ97,&quot;&quot;))</f><v></v></c><c r="JS97" s="59" t="str"><f aca="false">IF(ISNUMBER(HW97),HW97,IF(ISNUMBER(GA97),GA97,&quot;&quot;))</f><v></v></c><c r="JT97" s="59" t="str"><f aca="false">IF(ISNUMBER(HX97),HX97,IF(ISNUMBER(GB97),GB97,&quot;&quot;))</f><v></v></c><c r="JU97" s="59" t="str"><f aca="false">IF(ISNUMBER(HY97),HY97,IF(ISNUMBER(GC97),GC97,&quot;&quot;))</f><v></v></c><c r="JV97" s="59" t="str"><f aca="false">IF(ISNUMBER(HZ97),HZ97,IF(ISNUMBER(GD97),GD97,&quot;&quot;))</f><v></v></c><c r="JW97" s="59" t="str"><f aca="false">IF(ISNUMBER(IA97),IA97,IF(ISNUMBER(GE97),GE97,&quot;&quot;))</f><v></v></c><c r="JX97" s="59" t="str"><f aca="false">IF(ISNUMBER(IB97),IB97,IF(ISNUMBER(GF97),GF97,&quot;&quot;))</f><v></v></c><c r="JY97" s="59" t="str"><f aca="false">IF(ISNUMBER(IC97),IC97,IF(ISNUMBER(GG97),GG97,&quot;&quot;))</f><v></v></c><c r="JZ97" s="59" t="str"><f aca="false">IF(ISNUMBER(ID97),ID97,IF(ISNUMBER(GH97),GH97,&quot;&quot;))</f><v></v></c><c r="KA97" s="59" t="str"><f aca="false">IF(ISNUMBER(IE97),IE97,IF(ISNUMBER(GI97),GI97,&quot;&quot;))</f><v></v></c><c r="KB97" s="59" t="str"><f aca="false">IF(ISNUMBER(IF97),IF97,IF(ISNUMBER(GJ97),GJ97,&quot;&quot;))</f><v></v></c><c r="KC97" s="59" t="str"><f aca="false">IF(ISNUMBER(IG97),IG97,IF(ISNUMBER(GK97),GK97,&quot;&quot;))</f><v></v></c><c r="KD97" s="61" t="str"><f aca="false">IF(ISNUMBER(IH97),IH97,IF(ISNUMBER(GL97),GL97,&quot;&quot;))</f><v></v></c><c r="KE97" s="52" t="str"><f aca="false">IF(AND(ISNUMBER(II97),ISNUMBER(CU97)),II97-CU97,&quot;&quot;)</f><v></v></c><c r="KF97" s="38" t="str"><f aca="false">IF(AND(ISNUMBER(IJ97),ISNUMBER(CV97)),IJ97-CV97,&quot;&quot;)</f><v></v></c><c r="KG97" s="38" t="str"><f aca="false">IF(AND(ISNUMBER(IK97),ISNUMBER(CW97)),IK97-CW97,&quot;&quot;)</f><v></v></c><c r="KH97" s="38" t="str"><f aca="false">IF(AND(ISNUMBER(IL97),ISNUMBER(CX97)),IL97-CX97,&quot;&quot;)</f><v></v></c><c r="KI97" s="38" t="str"><f aca="false">IF(AND(ISNUMBER(IM97),ISNUMBER(CY97)),IM97-CY97,&quot;&quot;)</f><v></v></c><c r="KJ97" s="38" t="str"><f aca="false">IF(AND(ISNUMBER(IN97),ISNUMBER(CZ97)),IN97-CZ97,&quot;&quot;)</f><v></v></c><c r="KK97" s="38" t="str"><f aca="false">IF(AND(ISNUMBER(IO97),ISNUMBER(DA97)),IO97-DA97,&quot;&quot;)</f><v></v></c><c r="KL97" s="38" t="str"><f aca="false">IF(AND(ISNUMBER(IP97),ISNUMBER(DB97)),IP97-DB97,&quot;&quot;)</f><v></v></c><c r="KM97" s="38" t="str"><f aca="false">IF(AND(ISNUMBER(IQ97),ISNUMBER(DC97)),IQ97-DC97,&quot;&quot;)</f><v></v></c><c r="KN97" s="38" t="str"><f aca="false">IF(AND(ISNUMBER(IR97),ISNUMBER(DD97)),IR97-DD97,&quot;&quot;)</f><v></v></c><c r="KO97" s="38" t="str"><f aca="false">IF(AND(ISNUMBER(IS97),ISNUMBER(DE97)),IS97-DE97,&quot;&quot;)</f><v></v></c><c r="KP97" s="38" t="str"><f aca="false">IF(AND(ISNUMBER(IT97),ISNUMBER(DF97)),IT97-DF97,&quot;&quot;)</f><v></v></c><c r="KQ97" s="38" t="str"><f aca="false">IF(AND(ISNUMBER(IU97),ISNUMBER(DG97)),IU97-DG97,&quot;&quot;)</f><v></v></c><c r="KR97" s="38" t="str"><f aca="false">IF(AND(ISNUMBER(IV97),ISNUMBER(DH97)),IV97-DH97,&quot;&quot;)</f><v></v></c><c r="KS97" s="38" t="str"><f aca="false">IF(AND(ISNUMBER(IW97),ISNUMBER(DI97)),IW97-DI97,&quot;&quot;)</f><v></v></c><c r="KT97" s="38" t="str"><f aca="false">IF(AND(ISNUMBER(IX97),ISNUMBER(DJ97)),IX97-DJ97,&quot;&quot;)</f><v></v></c><c r="KU97" s="38" t="str"><f aca="false">IF(AND(ISNUMBER(IY97),ISNUMBER(DK97)),IY97-DK97,&quot;&quot;)</f><v></v></c><c r="KV97" s="38" t="str"><f aca="false">IF(AND(ISNUMBER(IZ97),ISNUMBER(DL97)),IZ97-DL97,&quot;&quot;)</f><v></v></c><c r="KW97" s="38" t="str"><f aca="false">IF(AND(ISNUMBER(JA97),ISNUMBER(DM97)),JA97-DM97,&quot;&quot;)</f><v></v></c><c r="KX97" s="38" t="str"><f aca="false">IF(AND(ISNUMBER(JB97),ISNUMBER(DN97)),JB97-DN97,&quot;&quot;)</f><v></v></c><c r="KY97" s="38" t="str"><f aca="false">IF(AND(ISNUMBER(JC97),ISNUMBER(DO97)),JC97-DO97,&quot;&quot;)</f><v></v></c><c r="KZ97" s="38" t="str"><f aca="false">IF(AND(ISNUMBER(JD97),ISNUMBER(DP97)),JD97-DP97,&quot;&quot;)</f><v></v></c><c r="LA97" s="38" t="str"><f aca="false">IF(AND(ISNUMBER(JE97),ISNUMBER(DQ97)),JE97-DQ97,&quot;&quot;)</f><v></v></c><c r="LB97" s="38" t="str"><f aca="false">IF(AND(ISNUMBER(JF97),ISNUMBER(DR97)),JF97-DR97,&quot;&quot;)</f><v></v></c><c r="LC97" s="38" t="str"><f aca="false">IF(AND(ISNUMBER(JG97),ISNUMBER(DS97)),JG97-DS97,&quot;&quot;)</f><v></v></c><c r="LD97" s="38" t="str"><f aca="false">IF(AND(ISNUMBER(JH97),ISNUMBER(DT97)),JH97-DT97,&quot;&quot;)</f><v></v></c><c r="LE97" s="38" t="str"><f aca="false">IF(AND(ISNUMBER(JI97),ISNUMBER(DU97)),JI97-DU97,&quot;&quot;)</f><v></v></c><c r="LF97" s="38" t="str"><f aca="false">IF(AND(ISNUMBER(JJ97),ISNUMBER(DV97)),JJ97-DV97,&quot;&quot;)</f><v></v></c><c r="LG97" s="38" t="str"><f aca="false">IF(AND(ISNUMBER(JK97),ISNUMBER(DW97)),JK97-DW97,&quot;&quot;)</f><v></v></c><c r="LH97" s="38" t="str"><f aca="false">IF(AND(ISNUMBER(JL97),ISNUMBER(DX97)),JL97-DX97,&quot;&quot;)</f><v></v></c><c r="LI97" s="38" t="str"><f aca="false">IF(AND(ISNUMBER(JM97),ISNUMBER(DY97)),JM97-DY97,&quot;&quot;)</f><v></v></c><c r="LJ97" s="38" t="str"><f aca="false">IF(AND(ISNUMBER(JN97),ISNUMBER(DZ97)),JN97-DZ97,&quot;&quot;)</f><v></v></c><c r="LK97" s="38" t="str"><f aca="false">IF(AND(ISNUMBER(JO97),ISNUMBER(EA97)),JO97-EA97,&quot;&quot;)</f><v></v></c><c r="LL97" s="38" t="str"><f aca="false">IF(AND(ISNUMBER(JP97),ISNUMBER(EB97)),JP97-EB97,&quot;&quot;)</f><v></v></c><c r="LM97" s="38" t="str"><f aca="false">IF(AND(ISNUMBER(JQ97),ISNUMBER(EC97)),JQ97-EC97,&quot;&quot;)</f><v></v></c><c r="LN97" s="38" t="str"><f aca="false">IF(AND(ISNUMBER(JR97),ISNUMBER(ED97)),JR97-ED97,&quot;&quot;)</f><v></v></c><c r="LO97" s="38" t="str"><f aca="false">IF(AND(ISNUMBER(JS97),ISNUMBER(EE97)),JS97-EE97,&quot;&quot;)</f><v></v></c><c r="LP97" s="38" t="str"><f aca="false">IF(AND(ISNUMBER(JT97),ISNUMBER(EF97)),JT97-EF97,&quot;&quot;)</f><v></v></c><c r="LQ97" s="38" t="str"><f aca="false">IF(AND(ISNUMBER(JU97),ISNUMBER(EG97)),JU97-EG97,&quot;&quot;)</f><v></v></c><c r="LR97" s="38" t="str"><f aca="false">IF(AND(ISNUMBER(JV97),ISNUMBER(EH97)),JV97-EH97,&quot;&quot;)</f><v></v></c><c r="LS97" s="38" t="str"><f aca="false">IF(AND(ISNUMBER(JW97),ISNUMBER(EI97)),JW97-EI97,&quot;&quot;)</f><v></v></c><c r="LT97" s="38" t="str"><f aca="false">IF(AND(ISNUMBER(JX97),ISNUMBER(EJ97)),JX97-EJ97,&quot;&quot;)</f><v></v></c><c r="LU97" s="38" t="str"><f aca="false">IF(AND(ISNUMBER(JY97),ISNUMBER(EK97)),JY97-EK97,&quot;&quot;)</f><v></v></c><c r="LV97" s="38" t="str"><f aca="false">IF(AND(ISNUMBER(JZ97),ISNUMBER(EL97)),JZ97-EL97,&quot;&quot;)</f><v></v></c><c r="LW97" s="38" t="str"><f aca="false">IF(AND(ISNUMBER(KA97),ISNUMBER(EM97)),KA97-EM97,&quot;&quot;)</f><v></v></c><c r="LX97" s="38" t="str"><f aca="false">IF(AND(ISNUMBER(KB97),ISNUMBER(EN97)),KB97-EN97,&quot;&quot;)</f><v></v></c><c r="LY97" s="38" t="str"><f aca="false">IF(AND(ISNUMBER(KC97),ISNUMBER(EO97)),KC97-EO97,&quot;&quot;)</f><v></v></c><c r="LZ97" s="38" t="str"><f aca="false">IF(AND(ISNUMBER(KD97),ISNUMBER(EP97)),KD97-EP97,&quot;&quot;)</f><v></v></c><c r="MA97" s="38" t="str"><f aca="false">IF(AND(ISNUMBER(HT97),ISNUMBER(FX97)),HT97-FX97,&quot;&quot;)</f><v></v></c><c r="MB97" s="38" t="str"><f aca="false">IF(AND(ISNUMBER(HU97),ISNUMBER(FY97)),HU97-FY97,&quot;&quot;)</f><v></v></c><c r="MC97" s="38" t="str"><f aca="false">IF(AND(ISNUMBER(HY97),ISNUMBER(GC97)),HY97-GC97,&quot;&quot;)</f><v></v></c><c r="MD97" s="38" t="n"><f aca="false">HZ97-GD97</f><v>0</v></c></row><row collapsed="false" customFormat="false" customHeight="true" hidden="false" ht="26.25" outlineLevel="0" r="98"><c r="A98" s="35" t="n"><v>41367</v></c><c r="B98" s="36" t="s"><v>512</v></c><c r="C98" s="36" t="s"><v>513</v></c><c r="D98" s="37" t="s"><v>331</v></c><c r="E98" s="38" t="n"><v>71</v></c><c r="F98" s="39" t="n"><v>15325</v></c><c r="G98" s="38" t="s"><v>340</v></c><c r="H98" s="38" t="s"><v>358</v></c><c r="I98" s="38" t="n"><v>1835496</v></c><c r="P98" s="42" t="n"><v>-2.09</v></c><c r="Q98" s="43" t="n"><v>-1.5</v></c><c r="R98" s="43"/><c r="S98" s="44" t="n"><v>41365</v></c><c r="T98" s="45" t="n"><v>-4.75</v></c><c r="U98" s="45" t="n"><v>1.75</v></c><c r="V98" s="38" t="n"><v>10</v></c><c r="W98" s="38" t="n"><v>30</v></c><c r="X98" s="38" t="n"><v>14</v></c><c r="Y98" s="38" t="n"><v>557</v></c><c r="AH98" s="38" t="n"><v>0</v></c><c r="AI98" s="38" t="n"><f aca="false">IF(AND(ISNUMBER(SK),SK&gt;0),1,0)</f><v>0</v></c><c r="AK98" s="48" t="s"><v>371</v></c><c r="AL98" s="64"/><c r="AZ98" s="38" t="str"><f aca="false">IF(ISNUMBER(AM98),AM98+0.5*AN98,&quot;&quot;)</f><v></v></c><c r="BA98" s="38" t="str"><f aca="false">IF(ISNUMBER(AZ98),IF(ISNUMBER(Q98),AZ98-Q98,&quot;MISSING&quot;),&quot;&quot;)</f><v></v></c><c r="BB98" s="38" t="str"><f aca="false">IF(AND(ISNUMBER(AR98),ISNUMBER(Y98)),AR98-Y98,IF(ISNUMBER(AR98),&quot;MISSING&quot;,&quot;&quot;))</f><v></v></c><c r="BC98" s="48" t="s"><v>336</v></c><c r="BR98" s="38" t="str"><f aca="false">IF(ISNUMBER(BE98),BE98+0.5*BF98,&quot;&quot;)</f><v></v></c><c r="BS98" s="38" t="str"><f aca="false">IF(ISNUMBER(BR98),IF(ISNUMBER($Q98),BR98-$Q98,&quot;MISSING&quot;),&quot;&quot;)</f><v></v></c><c r="BT98" s="38" t="str"><f aca="false">IF(AND(ISNUMBER(BJ98),ISNUMBER($Y98)),BJ98-$Y98,IF(ISNUMBER(BJ98),&quot;MISSING&quot;,&quot;&quot;))</f><v></v></c><c r="BU98" s="38" t="n"><f aca="false">IF(AND(ISBLANK($AM98),ISBLANK($BE98)),0,1)</f><v>0</v></c><c r="BV98" s="38" t="n"><f aca="false">IF(AND(ISNUMBER($AM98),ISNUMBER($BE98)),1,0)</f><v>0</v></c><c r="BW98" s="38" t="str"><f aca="false">IF(BV98,SE_PREOP,&quot;&quot;)</f><v></v></c><c r="BX98" s="38" t="str"><f aca="false">IF(FU_6_AND_12,SE_6,&quot;&quot;)</f><v></v></c><c r="BY98" s="38" t="str"><f aca="false">IF(FU_6_AND_12,SE_12,&quot;&quot;)</f><v></v></c><c r="BZ98" s="49" t="n"><f aca="false">IF(AND(ISNUMBER(BC98),ISNUMBER(BE98)),BC98-A98,IF(ISNUMBER(AK98),AK98-A98,0))</f><v>0</v></c><c r="CA98" s="50" t="n"><f aca="false">IF(BZ98&gt;0,BZ98/30,&quot;&quot;)</f><v>0</v></c><c r="CB98" s="38" t="str"><f aca="false">IF(AND(ISNUMBER(AZ98),ISNUMBER(BR98)),(BR98-AZ98),&quot;&quot;)</f><v></v></c><c r="CC98" s="38" t="str"><f aca="false">IF(AND(ISNUMBER(AX98), ISNUMBER(AD98)), AVERAGE(AX98,AV98)-AVERAGE(AD98,AF98),&quot;&quot;)</f><v></v></c><c r="CD98" s="38" t="str"><f aca="false">IF(AND(ISNUMBER(BN98), ISNUMBER(AD98)), AVERAGE(BN98,BP98)-AVERAGE(AD98,AF98),&quot;&quot;)</f><v></v></c><c r="CE98" s="38" t="str"><f aca="false">IF(ISNUMBER(CD98),CD98,IF(ISNUMBER(CC98),CC98,&quot;&quot;))</f><v></v></c><c r="CF98" s="38" t="str"><f aca="false">IF(AND(ISNUMBER(SPH_PREOP),ISNUMBER(SE_LAST_)),SPH_PREOP+CYL_PREOP/2,&quot;&quot;)</f><v></v></c><c r="CG98" s="38" t="str"><f aca="false">IF(ISNUMBER(SE_12),SE_12,IF(ISNUMBER(SE_6),SE_6,&quot;&quot;))</f><v></v></c><c r="CH98" s="51" t="str"><f aca="false">IF(AND(ISNUMBER(SE_LAST_),ISNUMBER(REF_TARGET)),SE_LAST_-REF_TARGET,&quot;&quot;)</f><v></v></c><c r="CI98" s="52" t="str"><f aca="false">IF(ISNUMBER(Y98),IF(ISNUMBER(BJ98),BJ98-Y98,IF(ISNUMBER(AR98),AR98-Y98,&quot;&quot;)),&quot;&quot;)</f><v></v></c><c r="CJ98" s="38" t="str"><f aca="false">IF(ISNUMBER(Z98),IF(ISNUMBER(AT98),AT98-Z98,IF(ISNUMBER(BL98),BL98-Z98,&quot;&quot;)),&quot;&quot;)</f><v></v></c><c r="CK98" s="53" t="str"><f aca="false">IF(ISNUMBER(LAST_SE_ERROR),REF_TARGET,&quot;&quot;)</f><v></v></c><c r="CL98" s="53" t="str"><f aca="false">IF(AND(OR(ISNUMBER(BH98),ISNUMBER(AP98)),ISNUMBER(W98)),-LOG(20/W98)--LOG(20/IF(ISNUMBER(BH98),BH98,AP98)),&quot;&quot;)</f><v></v></c><c r="CM98" s="54" t="n"><f aca="false">IF(ISNUMBER(BF98),BF98,IF(ISNUMBER(AN98),AN98,&quot;&quot;))</f><v>0</v></c><c r="CN98" s="54" t="n"><f aca="false">IF(AND(ISNUMBER(CM98),ISNUMBER(U98)),CM98-U98,&quot;&quot;)</f><v>0</v></c><c r="CO98" s="55" t="n"><f aca="false">IF(ISNUMBER(BCVA_12),BCVA_12,IF(ISNUMBER(BCVA_6),BCVA_6,&quot;&quot;))</f><v>0</v></c><c r="CP98" s="55" t="n"><f aca="false">IF(ISNUMBER(CO98),PREOP_BCVA,&quot;&quot;)</f><v>0</v></c><c r="CQ98" s="56" t="n"><f aca="false">IF(AND(REF_TARGET&lt;=0,REF_TARGET&gt;-1),IF(ISNUMBER(UDVA_12),UDVA_12,IF(ISNUMBER(UDVA_6),UDVA_6,&quot;&quot;)),&quot;&quot;)</f><v>0</v></c><c r="CR98" s="53" t="str"><f aca="false">IF(ISNUMBER(PREOP_PENTACAM_RV),IF(ISNUMBER(SPH_6),IF(ISNUMBER($EQ98),0,1),&quot;&quot;),&quot;&quot;)</f><v></v></c><c r="CS98" s="53" t="str"><f aca="false">IF(ISNUMBER(PREOP_PENTACAM_RV),IF(ISNUMBER(SPH_12),IF(ISNUMBER($GM98),0,1),&quot;&quot;),&quot;&quot;)</f><v></v></c><c r="CT98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98" s="52" t="str"><f aca="false">IF(ISNUMBER(GM98),GM98,IF(ISNUMBER(EQ98),EQ98,&quot;&quot;))</f><v></v></c><c r="IJ98" s="38" t="str"><f aca="false">IF(ISNUMBER(GN98),GN98,IF(ISNUMBER(ER98),ER98,&quot;&quot;))</f><v></v></c><c r="IK98" s="38" t="str"><f aca="false">IF(ISNUMBER(GO98),GO98,IF(ISNUMBER(ES98),ES98,&quot;&quot;))</f><v></v></c><c r="IL98" s="38" t="str"><f aca="false">IF(ISNUMBER(GP98),GP98,IF(ISNUMBER(ET98),ET98,&quot;&quot;))</f><v></v></c><c r="IM98" s="38" t="str"><f aca="false">IF(ISNUMBER(GQ98),GQ98,IF(ISNUMBER(EU98),EU98,&quot;&quot;))</f><v></v></c><c r="IN98" s="38" t="str"><f aca="false">IF(ISNUMBER(GR98),GR98,IF(ISNUMBER(EV98),EV98,&quot;&quot;))</f><v></v></c><c r="IO98" s="38" t="str"><f aca="false">IF(ISNUMBER(GS98),GS98,IF(ISNUMBER(EW98),EW98,&quot;&quot;))</f><v></v></c><c r="IP98" s="38" t="str"><f aca="false">IF(ISNUMBER(GT98),GT98,IF(ISNUMBER(EX98),EX98,&quot;&quot;))</f><v></v></c><c r="IQ98" s="38" t="str"><f aca="false">IF(ISNUMBER(GU98),GU98,IF(ISNUMBER(EY98),EY98,&quot;&quot;))</f><v></v></c><c r="IR98" s="38" t="str"><f aca="false">IF(ISNUMBER(GV98),GV98,IF(ISNUMBER(EZ98),EZ98,&quot;&quot;))</f><v></v></c><c r="IS98" s="38" t="str"><f aca="false">IF(ISNUMBER(GW98),GW98,IF(ISNUMBER(FA98),FA98,&quot;&quot;))</f><v></v></c><c r="IT98" s="38" t="str"><f aca="false">IF(ISNUMBER(GX98),GX98,IF(ISNUMBER(FB98),FB98,&quot;&quot;))</f><v></v></c><c r="IU98" s="38" t="str"><f aca="false">IF(ISNUMBER(GY98),GY98,IF(ISNUMBER(FC98),FC98,&quot;&quot;))</f><v></v></c><c r="IV98" s="38" t="str"><f aca="false">IF(ISNUMBER(GZ98),GZ98,IF(ISNUMBER(FD98),FD98,&quot;&quot;))</f><v></v></c><c r="IW98" s="38" t="str"><f aca="false">IF(ISNUMBER(HA98),HA98,IF(ISNUMBER(FE98),FE98,&quot;&quot;))</f><v></v></c><c r="IX98" s="38" t="str"><f aca="false">IF(ISNUMBER(HB98),HB98,IF(ISNUMBER(FF98),FF98,&quot;&quot;))</f><v></v></c><c r="IY98" s="38" t="str"><f aca="false">IF(ISNUMBER(HC98),HC98,IF(ISNUMBER(FG98),FG98,&quot;&quot;))</f><v></v></c><c r="IZ98" s="38" t="str"><f aca="false">IF(ISNUMBER(HD98),HD98,IF(ISNUMBER(FH98),FH98,&quot;&quot;))</f><v></v></c><c r="JA98" s="38" t="str"><f aca="false">IF(ISNUMBER(HE98),HE98,IF(ISNUMBER(FI98),FI98,&quot;&quot;))</f><v></v></c><c r="JB98" s="38" t="str"><f aca="false">IF(ISNUMBER(HF98),HF98,IF(ISNUMBER(FJ98),FJ98,&quot;&quot;))</f><v></v></c><c r="JC98" s="38" t="str"><f aca="false">IF(ISNUMBER(HG98),HG98,IF(ISNUMBER(FK98),FK98,&quot;&quot;))</f><v></v></c><c r="JD98" s="38" t="str"><f aca="false">IF(ISNUMBER(HH98),HH98,IF(ISNUMBER(FL98),FL98,&quot;&quot;))</f><v></v></c><c r="JE98" s="38" t="str"><f aca="false">IF(ISNUMBER(HI98),HI98,IF(ISNUMBER(FM98),FM98,&quot;&quot;))</f><v></v></c><c r="JF98" s="38" t="str"><f aca="false">IF(ISNUMBER(HJ98),HJ98,IF(ISNUMBER(FN98),FN98,&quot;&quot;))</f><v></v></c><c r="JG98" s="38" t="str"><f aca="false">IF(ISNUMBER(HK98),HK98,IF(ISNUMBER(FO98),FO98,&quot;&quot;))</f><v></v></c><c r="JH98" s="38" t="str"><f aca="false">IF(ISNUMBER(HL98),HL98,IF(ISNUMBER(FP98),FP98,&quot;&quot;))</f><v></v></c><c r="JI98" s="38" t="str"><f aca="false">IF(ISNUMBER(HM98),HM98,IF(ISNUMBER(FQ98),FQ98,&quot;&quot;))</f><v></v></c><c r="JJ98" s="38" t="str"><f aca="false">IF(ISNUMBER(HN98),HN98,IF(ISNUMBER(FR98),FR98,&quot;&quot;))</f><v></v></c><c r="JK98" s="38" t="str"><f aca="false">IF(ISNUMBER(HO98),HO98,IF(ISNUMBER(FS98),FS98,&quot;&quot;))</f><v></v></c><c r="JL98" s="38" t="str"><f aca="false">IF(ISNUMBER(HP98),HP98,IF(ISNUMBER(FT98),FT98,&quot;&quot;))</f><v></v></c><c r="JM98" s="38" t="str"><f aca="false">IF(ISNUMBER(HQ98),HQ98,IF(ISNUMBER(FU98),FU98,&quot;&quot;))</f><v></v></c><c r="JN98" s="51" t="str"><f aca="false">IF(ISNUMBER(HR98),HR98,IF(ISNUMBER(FV98),FV98,&quot;&quot;))</f><v></v></c><c r="JO98" s="59" t="str"><f aca="false">IF(ISNUMBER(HS98),HS98,IF(ISNUMBER(FW98),FW98,&quot;&quot;))</f><v></v></c><c r="JP98" s="59" t="str"><f aca="false">IF(ISNUMBER(HT98),HT98,IF(ISNUMBER(FX98),FX98,&quot;&quot;))</f><v></v></c><c r="JQ98" s="59" t="str"><f aca="false">IF(ISNUMBER(HU98),HU98,IF(ISNUMBER(FY98),FY98,&quot;&quot;))</f><v></v></c><c r="JR98" s="59" t="str"><f aca="false">IF(ISNUMBER(HV98),HV98,IF(ISNUMBER(FZ98),FZ98,&quot;&quot;))</f><v></v></c><c r="JS98" s="59" t="str"><f aca="false">IF(ISNUMBER(HW98),HW98,IF(ISNUMBER(GA98),GA98,&quot;&quot;))</f><v></v></c><c r="JT98" s="59" t="str"><f aca="false">IF(ISNUMBER(HX98),HX98,IF(ISNUMBER(GB98),GB98,&quot;&quot;))</f><v></v></c><c r="JU98" s="59" t="str"><f aca="false">IF(ISNUMBER(HY98),HY98,IF(ISNUMBER(GC98),GC98,&quot;&quot;))</f><v></v></c><c r="JV98" s="59" t="str"><f aca="false">IF(ISNUMBER(HZ98),HZ98,IF(ISNUMBER(GD98),GD98,&quot;&quot;))</f><v></v></c><c r="JW98" s="59" t="str"><f aca="false">IF(ISNUMBER(IA98),IA98,IF(ISNUMBER(GE98),GE98,&quot;&quot;))</f><v></v></c><c r="JX98" s="59" t="str"><f aca="false">IF(ISNUMBER(IB98),IB98,IF(ISNUMBER(GF98),GF98,&quot;&quot;))</f><v></v></c><c r="JY98" s="59" t="str"><f aca="false">IF(ISNUMBER(IC98),IC98,IF(ISNUMBER(GG98),GG98,&quot;&quot;))</f><v></v></c><c r="JZ98" s="59" t="str"><f aca="false">IF(ISNUMBER(ID98),ID98,IF(ISNUMBER(GH98),GH98,&quot;&quot;))</f><v></v></c><c r="KA98" s="59" t="str"><f aca="false">IF(ISNUMBER(IE98),IE98,IF(ISNUMBER(GI98),GI98,&quot;&quot;))</f><v></v></c><c r="KB98" s="59" t="str"><f aca="false">IF(ISNUMBER(IF98),IF98,IF(ISNUMBER(GJ98),GJ98,&quot;&quot;))</f><v></v></c><c r="KC98" s="59" t="str"><f aca="false">IF(ISNUMBER(IG98),IG98,IF(ISNUMBER(GK98),GK98,&quot;&quot;))</f><v></v></c><c r="KD98" s="61" t="str"><f aca="false">IF(ISNUMBER(IH98),IH98,IF(ISNUMBER(GL98),GL98,&quot;&quot;))</f><v></v></c><c r="KE98" s="52" t="str"><f aca="false">IF(AND(ISNUMBER(II98),ISNUMBER(CU98)),II98-CU98,&quot;&quot;)</f><v></v></c><c r="KF98" s="38" t="str"><f aca="false">IF(AND(ISNUMBER(IJ98),ISNUMBER(CV98)),IJ98-CV98,&quot;&quot;)</f><v></v></c><c r="KG98" s="38" t="str"><f aca="false">IF(AND(ISNUMBER(IK98),ISNUMBER(CW98)),IK98-CW98,&quot;&quot;)</f><v></v></c><c r="KH98" s="38" t="str"><f aca="false">IF(AND(ISNUMBER(IL98),ISNUMBER(CX98)),IL98-CX98,&quot;&quot;)</f><v></v></c><c r="KI98" s="38" t="str"><f aca="false">IF(AND(ISNUMBER(IM98),ISNUMBER(CY98)),IM98-CY98,&quot;&quot;)</f><v></v></c><c r="KJ98" s="38" t="str"><f aca="false">IF(AND(ISNUMBER(IN98),ISNUMBER(CZ98)),IN98-CZ98,&quot;&quot;)</f><v></v></c><c r="KK98" s="38" t="str"><f aca="false">IF(AND(ISNUMBER(IO98),ISNUMBER(DA98)),IO98-DA98,&quot;&quot;)</f><v></v></c><c r="KL98" s="38" t="str"><f aca="false">IF(AND(ISNUMBER(IP98),ISNUMBER(DB98)),IP98-DB98,&quot;&quot;)</f><v></v></c><c r="KM98" s="38" t="str"><f aca="false">IF(AND(ISNUMBER(IQ98),ISNUMBER(DC98)),IQ98-DC98,&quot;&quot;)</f><v></v></c><c r="KN98" s="38" t="str"><f aca="false">IF(AND(ISNUMBER(IR98),ISNUMBER(DD98)),IR98-DD98,&quot;&quot;)</f><v></v></c><c r="KO98" s="38" t="str"><f aca="false">IF(AND(ISNUMBER(IS98),ISNUMBER(DE98)),IS98-DE98,&quot;&quot;)</f><v></v></c><c r="KP98" s="38" t="str"><f aca="false">IF(AND(ISNUMBER(IT98),ISNUMBER(DF98)),IT98-DF98,&quot;&quot;)</f><v></v></c><c r="KQ98" s="38" t="str"><f aca="false">IF(AND(ISNUMBER(IU98),ISNUMBER(DG98)),IU98-DG98,&quot;&quot;)</f><v></v></c><c r="KR98" s="38" t="str"><f aca="false">IF(AND(ISNUMBER(IV98),ISNUMBER(DH98)),IV98-DH98,&quot;&quot;)</f><v></v></c><c r="KS98" s="38" t="str"><f aca="false">IF(AND(ISNUMBER(IW98),ISNUMBER(DI98)),IW98-DI98,&quot;&quot;)</f><v></v></c><c r="KT98" s="38" t="str"><f aca="false">IF(AND(ISNUMBER(IX98),ISNUMBER(DJ98)),IX98-DJ98,&quot;&quot;)</f><v></v></c><c r="KU98" s="38" t="str"><f aca="false">IF(AND(ISNUMBER(IY98),ISNUMBER(DK98)),IY98-DK98,&quot;&quot;)</f><v></v></c><c r="KV98" s="38" t="str"><f aca="false">IF(AND(ISNUMBER(IZ98),ISNUMBER(DL98)),IZ98-DL98,&quot;&quot;)</f><v></v></c><c r="KW98" s="38" t="str"><f aca="false">IF(AND(ISNUMBER(JA98),ISNUMBER(DM98)),JA98-DM98,&quot;&quot;)</f><v></v></c><c r="KX98" s="38" t="str"><f aca="false">IF(AND(ISNUMBER(JB98),ISNUMBER(DN98)),JB98-DN98,&quot;&quot;)</f><v></v></c><c r="KY98" s="38" t="str"><f aca="false">IF(AND(ISNUMBER(JC98),ISNUMBER(DO98)),JC98-DO98,&quot;&quot;)</f><v></v></c><c r="KZ98" s="38" t="str"><f aca="false">IF(AND(ISNUMBER(JD98),ISNUMBER(DP98)),JD98-DP98,&quot;&quot;)</f><v></v></c><c r="LA98" s="38" t="str"><f aca="false">IF(AND(ISNUMBER(JE98),ISNUMBER(DQ98)),JE98-DQ98,&quot;&quot;)</f><v></v></c><c r="LB98" s="38" t="str"><f aca="false">IF(AND(ISNUMBER(JF98),ISNUMBER(DR98)),JF98-DR98,&quot;&quot;)</f><v></v></c><c r="LC98" s="38" t="str"><f aca="false">IF(AND(ISNUMBER(JG98),ISNUMBER(DS98)),JG98-DS98,&quot;&quot;)</f><v></v></c><c r="LD98" s="38" t="str"><f aca="false">IF(AND(ISNUMBER(JH98),ISNUMBER(DT98)),JH98-DT98,&quot;&quot;)</f><v></v></c><c r="LE98" s="38" t="str"><f aca="false">IF(AND(ISNUMBER(JI98),ISNUMBER(DU98)),JI98-DU98,&quot;&quot;)</f><v></v></c><c r="LF98" s="38" t="str"><f aca="false">IF(AND(ISNUMBER(JJ98),ISNUMBER(DV98)),JJ98-DV98,&quot;&quot;)</f><v></v></c><c r="LG98" s="38" t="str"><f aca="false">IF(AND(ISNUMBER(JK98),ISNUMBER(DW98)),JK98-DW98,&quot;&quot;)</f><v></v></c><c r="LH98" s="38" t="str"><f aca="false">IF(AND(ISNUMBER(JL98),ISNUMBER(DX98)),JL98-DX98,&quot;&quot;)</f><v></v></c><c r="LI98" s="38" t="str"><f aca="false">IF(AND(ISNUMBER(JM98),ISNUMBER(DY98)),JM98-DY98,&quot;&quot;)</f><v></v></c><c r="LJ98" s="38" t="str"><f aca="false">IF(AND(ISNUMBER(JN98),ISNUMBER(DZ98)),JN98-DZ98,&quot;&quot;)</f><v></v></c><c r="LK98" s="38" t="str"><f aca="false">IF(AND(ISNUMBER(JO98),ISNUMBER(EA98)),JO98-EA98,&quot;&quot;)</f><v></v></c><c r="LL98" s="38" t="str"><f aca="false">IF(AND(ISNUMBER(JP98),ISNUMBER(EB98)),JP98-EB98,&quot;&quot;)</f><v></v></c><c r="LM98" s="38" t="str"><f aca="false">IF(AND(ISNUMBER(JQ98),ISNUMBER(EC98)),JQ98-EC98,&quot;&quot;)</f><v></v></c><c r="LN98" s="38" t="str"><f aca="false">IF(AND(ISNUMBER(JR98),ISNUMBER(ED98)),JR98-ED98,&quot;&quot;)</f><v></v></c><c r="LO98" s="38" t="str"><f aca="false">IF(AND(ISNUMBER(JS98),ISNUMBER(EE98)),JS98-EE98,&quot;&quot;)</f><v></v></c><c r="LP98" s="38" t="str"><f aca="false">IF(AND(ISNUMBER(JT98),ISNUMBER(EF98)),JT98-EF98,&quot;&quot;)</f><v></v></c><c r="LQ98" s="38" t="str"><f aca="false">IF(AND(ISNUMBER(JU98),ISNUMBER(EG98)),JU98-EG98,&quot;&quot;)</f><v></v></c><c r="LR98" s="38" t="str"><f aca="false">IF(AND(ISNUMBER(JV98),ISNUMBER(EH98)),JV98-EH98,&quot;&quot;)</f><v></v></c><c r="LS98" s="38" t="str"><f aca="false">IF(AND(ISNUMBER(JW98),ISNUMBER(EI98)),JW98-EI98,&quot;&quot;)</f><v></v></c><c r="LT98" s="38" t="str"><f aca="false">IF(AND(ISNUMBER(JX98),ISNUMBER(EJ98)),JX98-EJ98,&quot;&quot;)</f><v></v></c><c r="LU98" s="38" t="str"><f aca="false">IF(AND(ISNUMBER(JY98),ISNUMBER(EK98)),JY98-EK98,&quot;&quot;)</f><v></v></c><c r="LV98" s="38" t="str"><f aca="false">IF(AND(ISNUMBER(JZ98),ISNUMBER(EL98)),JZ98-EL98,&quot;&quot;)</f><v></v></c><c r="LW98" s="38" t="str"><f aca="false">IF(AND(ISNUMBER(KA98),ISNUMBER(EM98)),KA98-EM98,&quot;&quot;)</f><v></v></c><c r="LX98" s="38" t="str"><f aca="false">IF(AND(ISNUMBER(KB98),ISNUMBER(EN98)),KB98-EN98,&quot;&quot;)</f><v></v></c><c r="LY98" s="38" t="str"><f aca="false">IF(AND(ISNUMBER(KC98),ISNUMBER(EO98)),KC98-EO98,&quot;&quot;)</f><v></v></c><c r="LZ98" s="38" t="str"><f aca="false">IF(AND(ISNUMBER(KD98),ISNUMBER(EP98)),KD98-EP98,&quot;&quot;)</f><v></v></c><c r="MA98" s="38" t="str"><f aca="false">IF(AND(ISNUMBER(HT98),ISNUMBER(FX98)),HT98-FX98,&quot;&quot;)</f><v></v></c><c r="MB98" s="38" t="str"><f aca="false">IF(AND(ISNUMBER(HU98),ISNUMBER(FY98)),HU98-FY98,&quot;&quot;)</f><v></v></c><c r="MC98" s="38" t="str"><f aca="false">IF(AND(ISNUMBER(HY98),ISNUMBER(GC98)),HY98-GC98,&quot;&quot;)</f><v></v></c><c r="MD98" s="38" t="n"><f aca="false">HZ98-GD98</f><v>0</v></c></row><row collapsed="false" customFormat="false" customHeight="true" hidden="false" ht="26.25" outlineLevel="0" r="99"><c r="A99" s="35" t="n"><v>41220</v></c><c r="B99" s="36" t="s"><v>514</v></c><c r="C99" s="36" t="s"><v>515</v></c><c r="D99" s="37" t="s"><v>331</v></c><c r="E99" s="38" t="n"><v>63</v></c><c r="F99" s="39" t="n"><v>18170</v></c><c r="G99" s="38" t="s"><v>340</v></c><c r="H99" s="38" t="s"><v>333</v></c><c r="I99" s="38" t="n"><v>1835552</v></c><c r="K99" s="91"/><c r="L99" s="91"/><c r="M99" s="91"/><c r="N99" s="91"/><c r="P99" s="42" t="n"><v>-0.75</v></c><c r="Q99" s="43" t="n"><v>-0.84</v></c><c r="R99" s="43" t="s"><v>334</v></c><c r="S99" s="44" t="n"><v>41183</v></c><c r="T99" s="45" t="n"><v>-4.5</v></c><c r="U99" s="45" t="n"><v>0.5</v></c><c r="V99" s="38" t="n"><v>150</v></c><c r="W99" s="38" t="n"><v>40</v></c><c r="X99" s="38" t="n"><v>18</v></c><c r="Y99" s="38" t="n"><v>564</v></c><c r="Z99" s="38" t="n"><v>2.64</v></c><c r="AA99" s="38" t="n"><v>11.9</v></c><c r="AB99" s="38" t="n"><v>5.18</v></c><c r="AC99" s="38" t="n"><v>3.7</v></c><c r="AD99" s="38" t="n"><v>47.07</v></c><c r="AE99" s="38" t="n"><v>57</v></c><c r="AF99" s="38" t="n"><v>47.8</v></c><c r="AG99" s="38" t="n"><v>147</v></c><c r="AH99" s="38" t="n"><v>2</v></c><c r="AI99" s="38" t="n"><f aca="false">IF(AND(ISNUMBER(SK),SK&gt;0),1,0)</f><v>1</v></c><c r="AK99" s="46" t="s"><v>371</v></c><c r="AZ99" s="38" t="str"><f aca="false">IF(ISNUMBER(AM99),AM99+0.5*AN99,&quot;&quot;)</f><v></v></c><c r="BA99" s="38" t="str"><f aca="false">IF(ISNUMBER(AZ99),IF(ISNUMBER(Q99),AZ99-Q99,&quot;MISSING&quot;),&quot;&quot;)</f><v></v></c><c r="BB99" s="38" t="str"><f aca="false">IF(AND(ISNUMBER(AR99),ISNUMBER(Y99)),AR99-Y99,IF(ISNUMBER(AR99),&quot;MISSING&quot;,&quot;&quot;))</f><v></v></c><c r="BC99" s="48" t="s"><v>336</v></c><c r="BR99" s="38" t="str"><f aca="false">IF(ISNUMBER(BE99),BE99+0.5*BF99,&quot;&quot;)</f><v></v></c><c r="BS99" s="38" t="str"><f aca="false">IF(ISNUMBER(BR99),IF(ISNUMBER($Q99),BR99-$Q99,&quot;MISSING&quot;),&quot;&quot;)</f><v></v></c><c r="BT99" s="38" t="str"><f aca="false">IF(AND(ISNUMBER(BJ99),ISNUMBER($Y99)),BJ99-$Y99,IF(ISNUMBER(BJ99),&quot;MISSING&quot;,&quot;&quot;))</f><v></v></c><c r="BU99" s="38" t="n"><f aca="false">IF(AND(ISBLANK($AM99),ISBLANK($BE99)),0,1)</f><v>0</v></c><c r="BV99" s="38" t="n"><f aca="false">IF(AND(ISNUMBER($AM99),ISNUMBER($BE99)),1,0)</f><v>0</v></c><c r="BW99" s="38" t="str"><f aca="false">IF(BV99,SE_PREOP,&quot;&quot;)</f><v></v></c><c r="BX99" s="38" t="str"><f aca="false">IF(FU_6_AND_12,SE_6,&quot;&quot;)</f><v></v></c><c r="BY99" s="38" t="str"><f aca="false">IF(FU_6_AND_12,SE_12,&quot;&quot;)</f><v></v></c><c r="BZ99" s="49" t="n"><f aca="false">IF(AND(ISNUMBER(BC99),ISNUMBER(BE99)),BC99-A99,IF(ISNUMBER(AK99),AK99-A99,0))</f><v>0</v></c><c r="CA99" s="50" t="n"><f aca="false">IF(BZ99&gt;0,BZ99/30,&quot;&quot;)</f><v>0</v></c><c r="CB99" s="38" t="str"><f aca="false">IF(AND(ISNUMBER(AZ99),ISNUMBER(BR99)),(BR99-AZ99),&quot;&quot;)</f><v></v></c><c r="CC99" s="38" t="str"><f aca="false">IF(AND(ISNUMBER(AX99), ISNUMBER(AD99)), AVERAGE(AX99,AV99)-AVERAGE(AD99,AF99),&quot;&quot;)</f><v></v></c><c r="CD99" s="38" t="str"><f aca="false">IF(AND(ISNUMBER(BN99), ISNUMBER(AD99)), AVERAGE(BN99,BP99)-AVERAGE(AD99,AF99),&quot;&quot;)</f><v></v></c><c r="CE99" s="38" t="str"><f aca="false">IF(ISNUMBER(CD99),CD99,IF(ISNUMBER(CC99),CC99,&quot;&quot;))</f><v></v></c><c r="CF99" s="38" t="str"><f aca="false">IF(AND(ISNUMBER(SPH_PREOP),ISNUMBER(SE_LAST_)),SPH_PREOP+CYL_PREOP/2,&quot;&quot;)</f><v></v></c><c r="CG99" s="38" t="str"><f aca="false">IF(ISNUMBER(SE_12),SE_12,IF(ISNUMBER(SE_6),SE_6,&quot;&quot;))</f><v></v></c><c r="CH99" s="51" t="str"><f aca="false">IF(AND(ISNUMBER(SE_LAST_),ISNUMBER(REF_TARGET)),SE_LAST_-REF_TARGET,&quot;&quot;)</f><v></v></c><c r="CI99" s="52" t="str"><f aca="false">IF(ISNUMBER(Y99),IF(ISNUMBER(BJ99),BJ99-Y99,IF(ISNUMBER(AR99),AR99-Y99,&quot;&quot;)),&quot;&quot;)</f><v></v></c><c r="CJ99" s="38" t="str"><f aca="false">IF(ISNUMBER(Z99),IF(ISNUMBER(AT99),AT99-Z99,IF(ISNUMBER(BL99),BL99-Z99,&quot;&quot;)),&quot;&quot;)</f><v></v></c><c r="CK99" s="53" t="str"><f aca="false">IF(ISNUMBER(LAST_SE_ERROR),REF_TARGET,&quot;&quot;)</f><v></v></c><c r="CL99" s="53" t="str"><f aca="false">IF(AND(OR(ISNUMBER(BH99),ISNUMBER(AP99)),ISNUMBER(W99)),-LOG(20/W99)--LOG(20/IF(ISNUMBER(BH99),BH99,AP99)),&quot;&quot;)</f><v></v></c><c r="CM99" s="54" t="n"><f aca="false">IF(ISNUMBER(BF99),BF99,IF(ISNUMBER(AN99),AN99,&quot;&quot;))</f><v>0</v></c><c r="CN99" s="54" t="n"><f aca="false">IF(AND(ISNUMBER(CM99),ISNUMBER(U99)),CM99-U99,&quot;&quot;)</f><v>0</v></c><c r="CO99" s="55" t="n"><f aca="false">IF(ISNUMBER(BCVA_12),BCVA_12,IF(ISNUMBER(BCVA_6),BCVA_6,&quot;&quot;))</f><v>0</v></c><c r="CP99" s="55" t="n"><f aca="false">IF(ISNUMBER(CO99),PREOP_BCVA,&quot;&quot;)</f><v>0</v></c><c r="CQ99" s="56" t="n"><f aca="false">IF(AND(REF_TARGET&lt;=0,REF_TARGET&gt;-1),IF(ISNUMBER(UDVA_12),UDVA_12,IF(ISNUMBER(UDVA_6),UDVA_6,&quot;&quot;)),&quot;&quot;)</f><v>0</v></c><c r="CR99" s="53" t="str"><f aca="false">IF(ISNUMBER(PREOP_PENTACAM_RV),IF(ISNUMBER(SPH_6),IF(ISNUMBER($EQ99),0,1),&quot;&quot;),&quot;&quot;)</f><v></v></c><c r="CS99" s="53" t="str"><f aca="false">IF(ISNUMBER(PREOP_PENTACAM_RV),IF(ISNUMBER(SPH_12),IF(ISNUMBER($GM99),0,1),&quot;&quot;),&quot;&quot;)</f><v></v></c><c r="CT99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99" s="0" t="n"><v>7.23</v></c><c r="CV99" s="38" t="n"><v>7.26</v></c><c r="CW99" s="38" t="n"><v>77.6</v></c><c r="CX99" s="38" t="n"><v>0.2</v></c><c r="CY99" s="38" t="n"><v>-0.3</v></c><c r="CZ99" s="38" t="n"><v>0.4</v></c><c r="DA99" s="38" t="n"><v>3.09</v></c><c r="DB99" s="38" t="n"><v>3.65</v></c><c r="DC99" s="38" t="n"><v>559</v></c><c r="DD99" s="38" t="n"><v>560</v></c><c r="DE99" s="38" t="n"><v>567</v></c><c r="DF99" s="38" t="n"><v>574</v></c><c r="DG99" s="38" t="n"><v>572</v></c><c r="DH99" s="38" t="n"><v>579</v></c><c r="DI99" s="38" t="n"><v>532</v></c><c r="DJ99" s="38" t="n"><v>0.81</v></c><c r="DK99" s="38" t="n"><v>1.49</v></c><c r="DL99" s="38" t="n"><v>7.28</v></c><c r="DM99" s="38" t="n"><v>7.19</v></c><c r="DN99" s="38" t="n"><v>7.17</v></c><c r="DO99" s="38" t="n"><v>7.3</v></c><c r="DP99" s="38" t="n"><v>7.65</v></c><c r="DQ99" s="38" t="n"><v>7.87</v></c><c r="DR99" s="38" t="n"><v>0</v></c><c r="DS99" s="38" t="n"><v>0.4</v></c><c r="DT99" s="38" t="n"><v>7</v></c><c r="DU99" s="38" t="n"><v>6.52</v></c><c r="DV99" s="38" t="n"><v>6.37</v></c><c r="DW99" s="38" t="n"><v>6.56</v></c><c r="DX99" s="38" t="n"><v>6.78</v></c><c r="DY99" s="38" t="n"><v>6.91</v></c><c r="DZ99" s="38" t="n"><v>0</v></c><c r="EA99" s="58" t="n"><v>0.4</v></c><c r="EB99" s="59" t="n"><v>46.5</v></c><c r="EC99" s="59" t="n"><v>46.7</v></c><c r="ED99" s="59" t="n"><v>46.6</v></c><c r="EE99" s="59" t="n"><v>77.6</v></c><c r="EF99" s="59" t="n"><v>0.2</v></c><c r="EG99" s="59" t="n"><v>-5.7</v></c><c r="EH99" s="59" t="n"><v>-6</v></c><c r="EI99" s="59" t="n"><v>-5.9</v></c><c r="EJ99" s="59" t="n"><v>59.5</v></c><c r="EK99" s="59" t="n"><v>0.4</v></c><c r="EL99" s="59" t="n"><v>4</v></c><c r="EM99" s="59" t="n"><v>11.2</v></c><c r="EN99" s="59" t="n"><v>23.3</v></c><c r="EO99" s="59" t="n"><v>54.2</v></c><c r="EP99" s="60" t="n"><v>11</v></c><c r="II99" s="52" t="str"><f aca="false">IF(ISNUMBER(GM99),GM99,IF(ISNUMBER(EQ99),EQ99,&quot;&quot;))</f><v></v></c><c r="IJ99" s="38" t="str"><f aca="false">IF(ISNUMBER(GN99),GN99,IF(ISNUMBER(ER99),ER99,&quot;&quot;))</f><v></v></c><c r="IK99" s="38" t="str"><f aca="false">IF(ISNUMBER(GO99),GO99,IF(ISNUMBER(ES99),ES99,&quot;&quot;))</f><v></v></c><c r="IL99" s="38" t="str"><f aca="false">IF(ISNUMBER(GP99),GP99,IF(ISNUMBER(ET99),ET99,&quot;&quot;))</f><v></v></c><c r="IM99" s="38" t="str"><f aca="false">IF(ISNUMBER(GQ99),GQ99,IF(ISNUMBER(EU99),EU99,&quot;&quot;))</f><v></v></c><c r="IN99" s="38" t="str"><f aca="false">IF(ISNUMBER(GR99),GR99,IF(ISNUMBER(EV99),EV99,&quot;&quot;))</f><v></v></c><c r="IO99" s="38" t="str"><f aca="false">IF(ISNUMBER(GS99),GS99,IF(ISNUMBER(EW99),EW99,&quot;&quot;))</f><v></v></c><c r="IP99" s="38" t="str"><f aca="false">IF(ISNUMBER(GT99),GT99,IF(ISNUMBER(EX99),EX99,&quot;&quot;))</f><v></v></c><c r="IQ99" s="38" t="str"><f aca="false">IF(ISNUMBER(GU99),GU99,IF(ISNUMBER(EY99),EY99,&quot;&quot;))</f><v></v></c><c r="IR99" s="38" t="str"><f aca="false">IF(ISNUMBER(GV99),GV99,IF(ISNUMBER(EZ99),EZ99,&quot;&quot;))</f><v></v></c><c r="IS99" s="38" t="str"><f aca="false">IF(ISNUMBER(GW99),GW99,IF(ISNUMBER(FA99),FA99,&quot;&quot;))</f><v></v></c><c r="IT99" s="38" t="str"><f aca="false">IF(ISNUMBER(GX99),GX99,IF(ISNUMBER(FB99),FB99,&quot;&quot;))</f><v></v></c><c r="IU99" s="38" t="str"><f aca="false">IF(ISNUMBER(GY99),GY99,IF(ISNUMBER(FC99),FC99,&quot;&quot;))</f><v></v></c><c r="IV99" s="38" t="str"><f aca="false">IF(ISNUMBER(GZ99),GZ99,IF(ISNUMBER(FD99),FD99,&quot;&quot;))</f><v></v></c><c r="IW99" s="38" t="str"><f aca="false">IF(ISNUMBER(HA99),HA99,IF(ISNUMBER(FE99),FE99,&quot;&quot;))</f><v></v></c><c r="IX99" s="38" t="str"><f aca="false">IF(ISNUMBER(HB99),HB99,IF(ISNUMBER(FF99),FF99,&quot;&quot;))</f><v></v></c><c r="IY99" s="38" t="str"><f aca="false">IF(ISNUMBER(HC99),HC99,IF(ISNUMBER(FG99),FG99,&quot;&quot;))</f><v></v></c><c r="IZ99" s="38" t="str"><f aca="false">IF(ISNUMBER(HD99),HD99,IF(ISNUMBER(FH99),FH99,&quot;&quot;))</f><v></v></c><c r="JA99" s="38" t="str"><f aca="false">IF(ISNUMBER(HE99),HE99,IF(ISNUMBER(FI99),FI99,&quot;&quot;))</f><v></v></c><c r="JB99" s="38" t="str"><f aca="false">IF(ISNUMBER(HF99),HF99,IF(ISNUMBER(FJ99),FJ99,&quot;&quot;))</f><v></v></c><c r="JC99" s="38" t="str"><f aca="false">IF(ISNUMBER(HG99),HG99,IF(ISNUMBER(FK99),FK99,&quot;&quot;))</f><v></v></c><c r="JD99" s="38" t="str"><f aca="false">IF(ISNUMBER(HH99),HH99,IF(ISNUMBER(FL99),FL99,&quot;&quot;))</f><v></v></c><c r="JE99" s="38" t="str"><f aca="false">IF(ISNUMBER(HI99),HI99,IF(ISNUMBER(FM99),FM99,&quot;&quot;))</f><v></v></c><c r="JF99" s="38" t="str"><f aca="false">IF(ISNUMBER(HJ99),HJ99,IF(ISNUMBER(FN99),FN99,&quot;&quot;))</f><v></v></c><c r="JG99" s="38" t="str"><f aca="false">IF(ISNUMBER(HK99),HK99,IF(ISNUMBER(FO99),FO99,&quot;&quot;))</f><v></v></c><c r="JH99" s="38" t="str"><f aca="false">IF(ISNUMBER(HL99),HL99,IF(ISNUMBER(FP99),FP99,&quot;&quot;))</f><v></v></c><c r="JI99" s="38" t="str"><f aca="false">IF(ISNUMBER(HM99),HM99,IF(ISNUMBER(FQ99),FQ99,&quot;&quot;))</f><v></v></c><c r="JJ99" s="38" t="str"><f aca="false">IF(ISNUMBER(HN99),HN99,IF(ISNUMBER(FR99),FR99,&quot;&quot;))</f><v></v></c><c r="JK99" s="38" t="str"><f aca="false">IF(ISNUMBER(HO99),HO99,IF(ISNUMBER(FS99),FS99,&quot;&quot;))</f><v></v></c><c r="JL99" s="38" t="str"><f aca="false">IF(ISNUMBER(HP99),HP99,IF(ISNUMBER(FT99),FT99,&quot;&quot;))</f><v></v></c><c r="JM99" s="38" t="str"><f aca="false">IF(ISNUMBER(HQ99),HQ99,IF(ISNUMBER(FU99),FU99,&quot;&quot;))</f><v></v></c><c r="JN99" s="51" t="str"><f aca="false">IF(ISNUMBER(HR99),HR99,IF(ISNUMBER(FV99),FV99,&quot;&quot;))</f><v></v></c><c r="JO99" s="59" t="str"><f aca="false">IF(ISNUMBER(HS99),HS99,IF(ISNUMBER(FW99),FW99,&quot;&quot;))</f><v></v></c><c r="JP99" s="59" t="str"><f aca="false">IF(ISNUMBER(HT99),HT99,IF(ISNUMBER(FX99),FX99,&quot;&quot;))</f><v></v></c><c r="JQ99" s="59" t="str"><f aca="false">IF(ISNUMBER(HU99),HU99,IF(ISNUMBER(FY99),FY99,&quot;&quot;))</f><v></v></c><c r="JR99" s="59" t="str"><f aca="false">IF(ISNUMBER(HV99),HV99,IF(ISNUMBER(FZ99),FZ99,&quot;&quot;))</f><v></v></c><c r="JS99" s="59" t="str"><f aca="false">IF(ISNUMBER(HW99),HW99,IF(ISNUMBER(GA99),GA99,&quot;&quot;))</f><v></v></c><c r="JT99" s="59" t="str"><f aca="false">IF(ISNUMBER(HX99),HX99,IF(ISNUMBER(GB99),GB99,&quot;&quot;))</f><v></v></c><c r="JU99" s="59" t="str"><f aca="false">IF(ISNUMBER(HY99),HY99,IF(ISNUMBER(GC99),GC99,&quot;&quot;))</f><v></v></c><c r="JV99" s="59" t="str"><f aca="false">IF(ISNUMBER(HZ99),HZ99,IF(ISNUMBER(GD99),GD99,&quot;&quot;))</f><v></v></c><c r="JW99" s="59" t="str"><f aca="false">IF(ISNUMBER(IA99),IA99,IF(ISNUMBER(GE99),GE99,&quot;&quot;))</f><v></v></c><c r="JX99" s="59" t="str"><f aca="false">IF(ISNUMBER(IB99),IB99,IF(ISNUMBER(GF99),GF99,&quot;&quot;))</f><v></v></c><c r="JY99" s="59" t="str"><f aca="false">IF(ISNUMBER(IC99),IC99,IF(ISNUMBER(GG99),GG99,&quot;&quot;))</f><v></v></c><c r="JZ99" s="59" t="str"><f aca="false">IF(ISNUMBER(ID99),ID99,IF(ISNUMBER(GH99),GH99,&quot;&quot;))</f><v></v></c><c r="KA99" s="59" t="str"><f aca="false">IF(ISNUMBER(IE99),IE99,IF(ISNUMBER(GI99),GI99,&quot;&quot;))</f><v></v></c><c r="KB99" s="59" t="str"><f aca="false">IF(ISNUMBER(IF99),IF99,IF(ISNUMBER(GJ99),GJ99,&quot;&quot;))</f><v></v></c><c r="KC99" s="59" t="str"><f aca="false">IF(ISNUMBER(IG99),IG99,IF(ISNUMBER(GK99),GK99,&quot;&quot;))</f><v></v></c><c r="KD99" s="61" t="str"><f aca="false">IF(ISNUMBER(IH99),IH99,IF(ISNUMBER(GL99),GL99,&quot;&quot;))</f><v></v></c><c r="KE99" s="52" t="str"><f aca="false">IF(AND(ISNUMBER(II99),ISNUMBER(CU99)),II99-CU99,&quot;&quot;)</f><v></v></c><c r="KF99" s="38" t="str"><f aca="false">IF(AND(ISNUMBER(IJ99),ISNUMBER(CV99)),IJ99-CV99,&quot;&quot;)</f><v></v></c><c r="KG99" s="38" t="str"><f aca="false">IF(AND(ISNUMBER(IK99),ISNUMBER(CW99)),IK99-CW99,&quot;&quot;)</f><v></v></c><c r="KH99" s="38" t="str"><f aca="false">IF(AND(ISNUMBER(IL99),ISNUMBER(CX99)),IL99-CX99,&quot;&quot;)</f><v></v></c><c r="KI99" s="38" t="str"><f aca="false">IF(AND(ISNUMBER(IM99),ISNUMBER(CY99)),IM99-CY99,&quot;&quot;)</f><v></v></c><c r="KJ99" s="38" t="str"><f aca="false">IF(AND(ISNUMBER(IN99),ISNUMBER(CZ99)),IN99-CZ99,&quot;&quot;)</f><v></v></c><c r="KK99" s="38" t="str"><f aca="false">IF(AND(ISNUMBER(IO99),ISNUMBER(DA99)),IO99-DA99,&quot;&quot;)</f><v></v></c><c r="KL99" s="38" t="str"><f aca="false">IF(AND(ISNUMBER(IP99),ISNUMBER(DB99)),IP99-DB99,&quot;&quot;)</f><v></v></c><c r="KM99" s="38" t="str"><f aca="false">IF(AND(ISNUMBER(IQ99),ISNUMBER(DC99)),IQ99-DC99,&quot;&quot;)</f><v></v></c><c r="KN99" s="38" t="str"><f aca="false">IF(AND(ISNUMBER(IR99),ISNUMBER(DD99)),IR99-DD99,&quot;&quot;)</f><v></v></c><c r="KO99" s="38" t="str"><f aca="false">IF(AND(ISNUMBER(IS99),ISNUMBER(DE99)),IS99-DE99,&quot;&quot;)</f><v></v></c><c r="KP99" s="38" t="str"><f aca="false">IF(AND(ISNUMBER(IT99),ISNUMBER(DF99)),IT99-DF99,&quot;&quot;)</f><v></v></c><c r="KQ99" s="38" t="str"><f aca="false">IF(AND(ISNUMBER(IU99),ISNUMBER(DG99)),IU99-DG99,&quot;&quot;)</f><v></v></c><c r="KR99" s="38" t="str"><f aca="false">IF(AND(ISNUMBER(IV99),ISNUMBER(DH99)),IV99-DH99,&quot;&quot;)</f><v></v></c><c r="KS99" s="38" t="str"><f aca="false">IF(AND(ISNUMBER(IW99),ISNUMBER(DI99)),IW99-DI99,&quot;&quot;)</f><v></v></c><c r="KT99" s="38" t="str"><f aca="false">IF(AND(ISNUMBER(IX99),ISNUMBER(DJ99)),IX99-DJ99,&quot;&quot;)</f><v></v></c><c r="KU99" s="38" t="str"><f aca="false">IF(AND(ISNUMBER(IY99),ISNUMBER(DK99)),IY99-DK99,&quot;&quot;)</f><v></v></c><c r="KV99" s="38" t="str"><f aca="false">IF(AND(ISNUMBER(IZ99),ISNUMBER(DL99)),IZ99-DL99,&quot;&quot;)</f><v></v></c><c r="KW99" s="38" t="str"><f aca="false">IF(AND(ISNUMBER(JA99),ISNUMBER(DM99)),JA99-DM99,&quot;&quot;)</f><v></v></c><c r="KX99" s="38" t="str"><f aca="false">IF(AND(ISNUMBER(JB99),ISNUMBER(DN99)),JB99-DN99,&quot;&quot;)</f><v></v></c><c r="KY99" s="38" t="str"><f aca="false">IF(AND(ISNUMBER(JC99),ISNUMBER(DO99)),JC99-DO99,&quot;&quot;)</f><v></v></c><c r="KZ99" s="38" t="str"><f aca="false">IF(AND(ISNUMBER(JD99),ISNUMBER(DP99)),JD99-DP99,&quot;&quot;)</f><v></v></c><c r="LA99" s="38" t="str"><f aca="false">IF(AND(ISNUMBER(JE99),ISNUMBER(DQ99)),JE99-DQ99,&quot;&quot;)</f><v></v></c><c r="LB99" s="38" t="str"><f aca="false">IF(AND(ISNUMBER(JF99),ISNUMBER(DR99)),JF99-DR99,&quot;&quot;)</f><v></v></c><c r="LC99" s="38" t="str"><f aca="false">IF(AND(ISNUMBER(JG99),ISNUMBER(DS99)),JG99-DS99,&quot;&quot;)</f><v></v></c><c r="LD99" s="38" t="str"><f aca="false">IF(AND(ISNUMBER(JH99),ISNUMBER(DT99)),JH99-DT99,&quot;&quot;)</f><v></v></c><c r="LE99" s="38" t="str"><f aca="false">IF(AND(ISNUMBER(JI99),ISNUMBER(DU99)),JI99-DU99,&quot;&quot;)</f><v></v></c><c r="LF99" s="38" t="str"><f aca="false">IF(AND(ISNUMBER(JJ99),ISNUMBER(DV99)),JJ99-DV99,&quot;&quot;)</f><v></v></c><c r="LG99" s="38" t="str"><f aca="false">IF(AND(ISNUMBER(JK99),ISNUMBER(DW99)),JK99-DW99,&quot;&quot;)</f><v></v></c><c r="LH99" s="38" t="str"><f aca="false">IF(AND(ISNUMBER(JL99),ISNUMBER(DX99)),JL99-DX99,&quot;&quot;)</f><v></v></c><c r="LI99" s="38" t="str"><f aca="false">IF(AND(ISNUMBER(JM99),ISNUMBER(DY99)),JM99-DY99,&quot;&quot;)</f><v></v></c><c r="LJ99" s="38" t="str"><f aca="false">IF(AND(ISNUMBER(JN99),ISNUMBER(DZ99)),JN99-DZ99,&quot;&quot;)</f><v></v></c><c r="LK99" s="38" t="str"><f aca="false">IF(AND(ISNUMBER(JO99),ISNUMBER(EA99)),JO99-EA99,&quot;&quot;)</f><v></v></c><c r="LL99" s="38" t="str"><f aca="false">IF(AND(ISNUMBER(JP99),ISNUMBER(EB99)),JP99-EB99,&quot;&quot;)</f><v></v></c><c r="LM99" s="38" t="str"><f aca="false">IF(AND(ISNUMBER(JQ99),ISNUMBER(EC99)),JQ99-EC99,&quot;&quot;)</f><v></v></c><c r="LN99" s="38" t="str"><f aca="false">IF(AND(ISNUMBER(JR99),ISNUMBER(ED99)),JR99-ED99,&quot;&quot;)</f><v></v></c><c r="LO99" s="38" t="str"><f aca="false">IF(AND(ISNUMBER(JS99),ISNUMBER(EE99)),JS99-EE99,&quot;&quot;)</f><v></v></c><c r="LP99" s="38" t="str"><f aca="false">IF(AND(ISNUMBER(JT99),ISNUMBER(EF99)),JT99-EF99,&quot;&quot;)</f><v></v></c><c r="LQ99" s="38" t="str"><f aca="false">IF(AND(ISNUMBER(JU99),ISNUMBER(EG99)),JU99-EG99,&quot;&quot;)</f><v></v></c><c r="LR99" s="38" t="str"><f aca="false">IF(AND(ISNUMBER(JV99),ISNUMBER(EH99)),JV99-EH99,&quot;&quot;)</f><v></v></c><c r="LS99" s="38" t="str"><f aca="false">IF(AND(ISNUMBER(JW99),ISNUMBER(EI99)),JW99-EI99,&quot;&quot;)</f><v></v></c><c r="LT99" s="38" t="str"><f aca="false">IF(AND(ISNUMBER(JX99),ISNUMBER(EJ99)),JX99-EJ99,&quot;&quot;)</f><v></v></c><c r="LU99" s="38" t="str"><f aca="false">IF(AND(ISNUMBER(JY99),ISNUMBER(EK99)),JY99-EK99,&quot;&quot;)</f><v></v></c><c r="LV99" s="38" t="str"><f aca="false">IF(AND(ISNUMBER(JZ99),ISNUMBER(EL99)),JZ99-EL99,&quot;&quot;)</f><v></v></c><c r="LW99" s="38" t="str"><f aca="false">IF(AND(ISNUMBER(KA99),ISNUMBER(EM99)),KA99-EM99,&quot;&quot;)</f><v></v></c><c r="LX99" s="38" t="str"><f aca="false">IF(AND(ISNUMBER(KB99),ISNUMBER(EN99)),KB99-EN99,&quot;&quot;)</f><v></v></c><c r="LY99" s="38" t="str"><f aca="false">IF(AND(ISNUMBER(KC99),ISNUMBER(EO99)),KC99-EO99,&quot;&quot;)</f><v></v></c><c r="LZ99" s="38" t="str"><f aca="false">IF(AND(ISNUMBER(KD99),ISNUMBER(EP99)),KD99-EP99,&quot;&quot;)</f><v></v></c><c r="MA99" s="38" t="str"><f aca="false">IF(AND(ISNUMBER(HT99),ISNUMBER(FX99)),HT99-FX99,&quot;&quot;)</f><v></v></c><c r="MB99" s="38" t="str"><f aca="false">IF(AND(ISNUMBER(HU99),ISNUMBER(FY99)),HU99-FY99,&quot;&quot;)</f><v></v></c><c r="MC99" s="38" t="str"><f aca="false">IF(AND(ISNUMBER(HY99),ISNUMBER(GC99)),HY99-GC99,&quot;&quot;)</f><v></v></c><c r="MD99" s="38" t="n"><f aca="false">HZ99-GD99</f><v>0</v></c></row><row collapsed="false" customFormat="false" customHeight="true" hidden="false" ht="26.25" outlineLevel="0" r="100"><c r="A100" s="81" t="n"><v>41449</v></c><c r="B100" s="36" t="s"><v>516</v></c><c r="C100" s="36" t="s"><v>517</v></c><c r="D100" s="37" t="s"><v>339</v></c><c r="E100" s="38" t="n"><v>68</v></c><c r="F100" s="39" t="n"><v>16330</v></c><c r="G100" s="38" t="s"><v>340</v></c><c r="H100" s="38" t="s"><v>333</v></c><c r="I100" s="82" t="n"><v>1835573</v></c><c r="J100" s="82"/><c r="K100" s="106"/><c r="L100" s="106"/><c r="M100" s="106"/><c r="N100" s="106"/><c r="O100" s="106"/><c r="P100" s="42" t="n"><v>-0.5</v></c><c r="Q100" s="43" t="n"><v>-0.54</v></c><c r="S100" s="85" t="n"><v>41439</v></c><c r="T100" s="45" t="n"><v>0</v></c><c r="U100" s="45" t="n"><v>0</v></c><c r="V100" s="38" t="n"><v>0</v></c><c r="W100" s="38" t="n"><v>60</v></c><c r="X100" s="38" t="n"><v>17</v></c><c r="Y100" s="38" t="n"><v>506</v></c><c r="AH100" s="38" t="n"><v>0</v></c><c r="AI100" s="38" t="n"><f aca="false">IF(AND(ISNUMBER(SK),SK&gt;0),1,0)</f><v>0</v></c><c r="AK100" s="34" t="s"><v>371</v></c><c r="AZ100" s="38" t="str"><f aca="false">IF(ISNUMBER(AM100),AM100+0.5*AN100,&quot;&quot;)</f><v></v></c><c r="BA100" s="38" t="str"><f aca="false">IF(ISNUMBER(AZ100),IF(ISNUMBER(Q100),AZ100-Q100,&quot;MISSING&quot;),&quot;&quot;)</f><v></v></c><c r="BB100" s="38" t="str"><f aca="false">IF(AND(ISNUMBER(AR100),ISNUMBER(Y100)),AR100-Y100,IF(ISNUMBER(AR100),&quot;MISSING&quot;,&quot;&quot;))</f><v></v></c><c r="BC100" s="48" t="s"><v>336</v></c><c r="BS100" s="38" t="str"><f aca="false">IF(ISNUMBER(BR100),IF(ISNUMBER($Q100),BR100-$Q100,&quot;MISSING&quot;),&quot;&quot;)</f><v></v></c><c r="BT100" s="38" t="str"><f aca="false">IF(AND(ISNUMBER(BJ100),ISNUMBER($Y100)),BJ100-$Y100,IF(ISNUMBER(BJ100),&quot;MISSING&quot;,&quot;&quot;))</f><v></v></c><c r="BV100" s="38" t="n"><f aca="false">IF(AND(ISNUMBER($AM100),ISNUMBER($BE100)),1,0)</f><v>0</v></c><c r="BW100" s="38" t="str"><f aca="false">IF(BV100,SE_PREOP,&quot;&quot;)</f><v></v></c><c r="BX100" s="38" t="str"><f aca="false">IF(FU_6_AND_12,SE_6,&quot;&quot;)</f><v></v></c><c r="BY100" s="38" t="str"><f aca="false">IF(FU_6_AND_12,SE_12,&quot;&quot;)</f><v></v></c><c r="BZ100" s="49" t="n"><f aca="false">IF(AND(ISNUMBER(BC100),ISNUMBER(BE100)),BC100-A100,IF(ISNUMBER(AK100),AK100-A100,0))</f><v>0</v></c><c r="CA100" s="50" t="n"><f aca="false">IF(BZ100&gt;0,BZ100/30,&quot;&quot;)</f><v>0</v></c><c r="CB100" s="38" t="str"><f aca="false">IF(AND(ISNUMBER(AZ100),ISNUMBER(BR100)),(BR100-AZ100),&quot;&quot;)</f><v></v></c><c r="CC100" s="38" t="str"><f aca="false">IF(AND(ISNUMBER(AX100), ISNUMBER(AD100)), AVERAGE(AX100,AV100)-AVERAGE(AD100,AF100),&quot;&quot;)</f><v></v></c><c r="CD100" s="38" t="str"><f aca="false">IF(AND(ISNUMBER(BN100), ISNUMBER(AD100)), AVERAGE(BN100,BP100)-AVERAGE(AD100,AF100),&quot;&quot;)</f><v></v></c><c r="CE100" s="38" t="str"><f aca="false">IF(ISNUMBER(CD100),CD100,IF(ISNUMBER(CC100),CC100,&quot;&quot;))</f><v></v></c><c r="CF100" s="38" t="str"><f aca="false">IF(AND(ISNUMBER(SPH_PREOP),ISNUMBER(SE_LAST_)),SPH_PREOP+CYL_PREOP/2,&quot;&quot;)</f><v></v></c><c r="CG100" s="38" t="str"><f aca="false">IF(ISNUMBER(SE_12),SE_12,IF(ISNUMBER(SE_6),SE_6,&quot;&quot;))</f><v></v></c><c r="CH100" s="51" t="str"><f aca="false">IF(AND(ISNUMBER(SE_LAST_),ISNUMBER(REF_TARGET)),SE_LAST_-REF_TARGET,&quot;&quot;)</f><v></v></c><c r="CI100" s="52" t="str"><f aca="false">IF(ISNUMBER(Y100),IF(ISNUMBER(BJ100),BJ100-Y100,IF(ISNUMBER(AR100),AR100-Y100,&quot;&quot;)),&quot;&quot;)</f><v></v></c><c r="CJ100" s="38" t="str"><f aca="false">IF(ISNUMBER(Z100),IF(ISNUMBER(AT100),AT100-Z100,IF(ISNUMBER(BL100),BL100-Z100,&quot;&quot;)),&quot;&quot;)</f><v></v></c><c r="CK100" s="53" t="str"><f aca="false">IF(ISNUMBER(LAST_SE_ERROR),REF_TARGET,&quot;&quot;)</f><v></v></c><c r="CL100" s="53" t="str"><f aca="false">IF(AND(OR(ISNUMBER(BH100),ISNUMBER(AP100)),ISNUMBER(W100)),-LOG(20/W100)--LOG(20/IF(ISNUMBER(BH100),BH100,AP100)),&quot;&quot;)</f><v></v></c><c r="CM100" s="54" t="n"><f aca="false">IF(ISNUMBER(BF100),BF100,IF(ISNUMBER(AN100),AN100,&quot;&quot;))</f><v>0</v></c><c r="CN100" s="54" t="n"><f aca="false">IF(AND(ISNUMBER(CM100),ISNUMBER(U100)),CM100-U100,&quot;&quot;)</f><v>0</v></c><c r="CO100" s="55" t="n"><f aca="false">IF(ISNUMBER(BCVA_12),BCVA_12,IF(ISNUMBER(BCVA_6),BCVA_6,&quot;&quot;))</f><v>0</v></c><c r="CP100" s="55" t="n"><f aca="false">IF(ISNUMBER(CO100),PREOP_BCVA,&quot;&quot;)</f><v>0</v></c><c r="CQ100" s="56" t="n"><f aca="false">IF(AND(REF_TARGET&lt;=0,REF_TARGET&gt;-1),IF(ISNUMBER(UDVA_12),UDVA_12,IF(ISNUMBER(UDVA_6),UDVA_6,&quot;&quot;)),&quot;&quot;)</f><v>0</v></c><c r="CR100" s="53" t="str"><f aca="false">IF(ISNUMBER(PREOP_PENTACAM_RV),IF(ISNUMBER(SPH_6),IF(ISNUMBER($EQ100),0,1),&quot;&quot;),&quot;&quot;)</f><v></v></c><c r="CS100" s="53" t="str"><f aca="false">IF(ISNUMBER(PREOP_PENTACAM_RV),IF(ISNUMBER(SPH_12),IF(ISNUMBER($GM100),0,1),&quot;&quot;),&quot;&quot;)</f><v></v></c><c r="CT100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00" s="0" t="n"><v>544</v></c><c r="CV100" s="38" t="n"><v>-0.33</v></c><c r="CW100" s="38" t="n"><v>-0.79</v></c><c r="CX100" s="38" t="n"><v>8.31</v></c><c r="CY100" s="38" t="n"><v>8.16</v></c><c r="CZ100" s="38" t="n"><v>8.11</v></c><c r="DA100" s="38" t="n"><v>8.26</v></c><c r="DB100" s="38" t="n"><v>8.57</v></c><c r="DC100" s="38" t="n"><v>8.74</v></c><c r="DD100" s="38" t="n"><v>0</v></c><c r="DE100" s="38" t="n"><v>1</v></c><c r="DF100" s="38" t="n"><v>7.08</v></c><c r="DG100" s="38" t="n"><v>7.04</v></c><c r="DH100" s="38" t="n"><v>7.03</v></c><c r="DI100" s="38" t="n"><v>7.19</v></c><c r="DJ100" s="38" t="n"><v>7.57</v></c><c r="DK100" s="38" t="n"><v>0</v></c><c r="DL100" s="38" t="n"><v>0</v></c><c r="DM100" s="38" t="n"><v>1</v></c><c r="II100" s="52" t="str"><f aca="false">IF(ISNUMBER(GM100),GM100,IF(ISNUMBER(EQ100),EQ100,&quot;&quot;))</f><v></v></c><c r="IJ100" s="38" t="str"><f aca="false">IF(ISNUMBER(GN100),GN100,IF(ISNUMBER(ER100),ER100,&quot;&quot;))</f><v></v></c><c r="IK100" s="38" t="str"><f aca="false">IF(ISNUMBER(GO100),GO100,IF(ISNUMBER(ES100),ES100,&quot;&quot;))</f><v></v></c><c r="IL100" s="38" t="str"><f aca="false">IF(ISNUMBER(GP100),GP100,IF(ISNUMBER(ET100),ET100,&quot;&quot;))</f><v></v></c><c r="IM100" s="38" t="str"><f aca="false">IF(ISNUMBER(GQ100),GQ100,IF(ISNUMBER(EU100),EU100,&quot;&quot;))</f><v></v></c><c r="IN100" s="38" t="str"><f aca="false">IF(ISNUMBER(GR100),GR100,IF(ISNUMBER(EV100),EV100,&quot;&quot;))</f><v></v></c><c r="IO100" s="38" t="str"><f aca="false">IF(ISNUMBER(GS100),GS100,IF(ISNUMBER(EW100),EW100,&quot;&quot;))</f><v></v></c><c r="IP100" s="38" t="str"><f aca="false">IF(ISNUMBER(GT100),GT100,IF(ISNUMBER(EX100),EX100,&quot;&quot;))</f><v></v></c><c r="IQ100" s="38" t="str"><f aca="false">IF(ISNUMBER(GU100),GU100,IF(ISNUMBER(EY100),EY100,&quot;&quot;))</f><v></v></c><c r="IR100" s="38" t="str"><f aca="false">IF(ISNUMBER(GV100),GV100,IF(ISNUMBER(EZ100),EZ100,&quot;&quot;))</f><v></v></c><c r="IS100" s="38" t="str"><f aca="false">IF(ISNUMBER(GW100),GW100,IF(ISNUMBER(FA100),FA100,&quot;&quot;))</f><v></v></c><c r="IT100" s="38" t="str"><f aca="false">IF(ISNUMBER(GX100),GX100,IF(ISNUMBER(FB100),FB100,&quot;&quot;))</f><v></v></c><c r="IU100" s="38" t="str"><f aca="false">IF(ISNUMBER(GY100),GY100,IF(ISNUMBER(FC100),FC100,&quot;&quot;))</f><v></v></c><c r="IV100" s="38" t="str"><f aca="false">IF(ISNUMBER(GZ100),GZ100,IF(ISNUMBER(FD100),FD100,&quot;&quot;))</f><v></v></c><c r="IW100" s="38" t="str"><f aca="false">IF(ISNUMBER(HA100),HA100,IF(ISNUMBER(FE100),FE100,&quot;&quot;))</f><v></v></c><c r="IX100" s="38" t="str"><f aca="false">IF(ISNUMBER(HB100),HB100,IF(ISNUMBER(FF100),FF100,&quot;&quot;))</f><v></v></c><c r="IY100" s="38" t="str"><f aca="false">IF(ISNUMBER(HC100),HC100,IF(ISNUMBER(FG100),FG100,&quot;&quot;))</f><v></v></c><c r="IZ100" s="38" t="str"><f aca="false">IF(ISNUMBER(HD100),HD100,IF(ISNUMBER(FH100),FH100,&quot;&quot;))</f><v></v></c><c r="JA100" s="38" t="str"><f aca="false">IF(ISNUMBER(HE100),HE100,IF(ISNUMBER(FI100),FI100,&quot;&quot;))</f><v></v></c><c r="JB100" s="38" t="str"><f aca="false">IF(ISNUMBER(HF100),HF100,IF(ISNUMBER(FJ100),FJ100,&quot;&quot;))</f><v></v></c><c r="JC100" s="38" t="str"><f aca="false">IF(ISNUMBER(HG100),HG100,IF(ISNUMBER(FK100),FK100,&quot;&quot;))</f><v></v></c><c r="JD100" s="38" t="str"><f aca="false">IF(ISNUMBER(HH100),HH100,IF(ISNUMBER(FL100),FL100,&quot;&quot;))</f><v></v></c><c r="JE100" s="38" t="str"><f aca="false">IF(ISNUMBER(HI100),HI100,IF(ISNUMBER(FM100),FM100,&quot;&quot;))</f><v></v></c><c r="JF100" s="38" t="str"><f aca="false">IF(ISNUMBER(HJ100),HJ100,IF(ISNUMBER(FN100),FN100,&quot;&quot;))</f><v></v></c><c r="JG100" s="38" t="str"><f aca="false">IF(ISNUMBER(HK100),HK100,IF(ISNUMBER(FO100),FO100,&quot;&quot;))</f><v></v></c><c r="JH100" s="38" t="str"><f aca="false">IF(ISNUMBER(HL100),HL100,IF(ISNUMBER(FP100),FP100,&quot;&quot;))</f><v></v></c><c r="JI100" s="38" t="str"><f aca="false">IF(ISNUMBER(HM100),HM100,IF(ISNUMBER(FQ100),FQ100,&quot;&quot;))</f><v></v></c><c r="JJ100" s="38" t="str"><f aca="false">IF(ISNUMBER(HN100),HN100,IF(ISNUMBER(FR100),FR100,&quot;&quot;))</f><v></v></c><c r="JK100" s="38" t="str"><f aca="false">IF(ISNUMBER(HO100),HO100,IF(ISNUMBER(FS100),FS100,&quot;&quot;))</f><v></v></c><c r="JL100" s="38" t="str"><f aca="false">IF(ISNUMBER(HP100),HP100,IF(ISNUMBER(FT100),FT100,&quot;&quot;))</f><v></v></c><c r="JM100" s="38" t="str"><f aca="false">IF(ISNUMBER(HQ100),HQ100,IF(ISNUMBER(FU100),FU100,&quot;&quot;))</f><v></v></c><c r="JN100" s="51" t="str"><f aca="false">IF(ISNUMBER(HR100),HR100,IF(ISNUMBER(FV100),FV100,&quot;&quot;))</f><v></v></c><c r="JO100" s="59" t="str"><f aca="false">IF(ISNUMBER(HS100),HS100,IF(ISNUMBER(FW100),FW100,&quot;&quot;))</f><v></v></c><c r="JP100" s="59" t="str"><f aca="false">IF(ISNUMBER(HT100),HT100,IF(ISNUMBER(FX100),FX100,&quot;&quot;))</f><v></v></c><c r="JQ100" s="59" t="str"><f aca="false">IF(ISNUMBER(HU100),HU100,IF(ISNUMBER(FY100),FY100,&quot;&quot;))</f><v></v></c><c r="JR100" s="59" t="str"><f aca="false">IF(ISNUMBER(HV100),HV100,IF(ISNUMBER(FZ100),FZ100,&quot;&quot;))</f><v></v></c><c r="JS100" s="59" t="str"><f aca="false">IF(ISNUMBER(HW100),HW100,IF(ISNUMBER(GA100),GA100,&quot;&quot;))</f><v></v></c><c r="JT100" s="59" t="str"><f aca="false">IF(ISNUMBER(HX100),HX100,IF(ISNUMBER(GB100),GB100,&quot;&quot;))</f><v></v></c><c r="JU100" s="59" t="str"><f aca="false">IF(ISNUMBER(HY100),HY100,IF(ISNUMBER(GC100),GC100,&quot;&quot;))</f><v></v></c><c r="JV100" s="59" t="str"><f aca="false">IF(ISNUMBER(HZ100),HZ100,IF(ISNUMBER(GD100),GD100,&quot;&quot;))</f><v></v></c><c r="JW100" s="59" t="str"><f aca="false">IF(ISNUMBER(IA100),IA100,IF(ISNUMBER(GE100),GE100,&quot;&quot;))</f><v></v></c><c r="JX100" s="59" t="str"><f aca="false">IF(ISNUMBER(IB100),IB100,IF(ISNUMBER(GF100),GF100,&quot;&quot;))</f><v></v></c><c r="JY100" s="59" t="str"><f aca="false">IF(ISNUMBER(IC100),IC100,IF(ISNUMBER(GG100),GG100,&quot;&quot;))</f><v></v></c><c r="JZ100" s="59" t="str"><f aca="false">IF(ISNUMBER(ID100),ID100,IF(ISNUMBER(GH100),GH100,&quot;&quot;))</f><v></v></c><c r="KA100" s="59" t="str"><f aca="false">IF(ISNUMBER(IE100),IE100,IF(ISNUMBER(GI100),GI100,&quot;&quot;))</f><v></v></c><c r="KB100" s="59" t="str"><f aca="false">IF(ISNUMBER(IF100),IF100,IF(ISNUMBER(GJ100),GJ100,&quot;&quot;))</f><v></v></c><c r="KC100" s="59" t="str"><f aca="false">IF(ISNUMBER(IG100),IG100,IF(ISNUMBER(GK100),GK100,&quot;&quot;))</f><v></v></c><c r="KD100" s="61" t="str"><f aca="false">IF(ISNUMBER(IH100),IH100,IF(ISNUMBER(GL100),GL100,&quot;&quot;))</f><v></v></c><c r="KE100" s="52" t="str"><f aca="false">IF(AND(ISNUMBER(II100),ISNUMBER(CU100)),II100-CU100,&quot;&quot;)</f><v></v></c><c r="KF100" s="38" t="str"><f aca="false">IF(AND(ISNUMBER(IJ100),ISNUMBER(CV100)),IJ100-CV100,&quot;&quot;)</f><v></v></c><c r="KG100" s="38" t="str"><f aca="false">IF(AND(ISNUMBER(IK100),ISNUMBER(CW100)),IK100-CW100,&quot;&quot;)</f><v></v></c><c r="KH100" s="38" t="str"><f aca="false">IF(AND(ISNUMBER(IL100),ISNUMBER(CX100)),IL100-CX100,&quot;&quot;)</f><v></v></c><c r="KI100" s="38" t="str"><f aca="false">IF(AND(ISNUMBER(IM100),ISNUMBER(CY100)),IM100-CY100,&quot;&quot;)</f><v></v></c><c r="KJ100" s="38" t="str"><f aca="false">IF(AND(ISNUMBER(IN100),ISNUMBER(CZ100)),IN100-CZ100,&quot;&quot;)</f><v></v></c><c r="KK100" s="38" t="str"><f aca="false">IF(AND(ISNUMBER(IO100),ISNUMBER(DA100)),IO100-DA100,&quot;&quot;)</f><v></v></c><c r="KL100" s="38" t="str"><f aca="false">IF(AND(ISNUMBER(IP100),ISNUMBER(DB100)),IP100-DB100,&quot;&quot;)</f><v></v></c><c r="KM100" s="38" t="str"><f aca="false">IF(AND(ISNUMBER(IQ100),ISNUMBER(DC100)),IQ100-DC100,&quot;&quot;)</f><v></v></c><c r="KN100" s="38" t="str"><f aca="false">IF(AND(ISNUMBER(IR100),ISNUMBER(DD100)),IR100-DD100,&quot;&quot;)</f><v></v></c><c r="KO100" s="38" t="str"><f aca="false">IF(AND(ISNUMBER(IS100),ISNUMBER(DE100)),IS100-DE100,&quot;&quot;)</f><v></v></c><c r="KP100" s="38" t="str"><f aca="false">IF(AND(ISNUMBER(IT100),ISNUMBER(DF100)),IT100-DF100,&quot;&quot;)</f><v></v></c><c r="KQ100" s="38" t="str"><f aca="false">IF(AND(ISNUMBER(IU100),ISNUMBER(DG100)),IU100-DG100,&quot;&quot;)</f><v></v></c><c r="KR100" s="38" t="str"><f aca="false">IF(AND(ISNUMBER(IV100),ISNUMBER(DH100)),IV100-DH100,&quot;&quot;)</f><v></v></c><c r="KS100" s="38" t="str"><f aca="false">IF(AND(ISNUMBER(IW100),ISNUMBER(DI100)),IW100-DI100,&quot;&quot;)</f><v></v></c><c r="KT100" s="38" t="str"><f aca="false">IF(AND(ISNUMBER(IX100),ISNUMBER(DJ100)),IX100-DJ100,&quot;&quot;)</f><v></v></c><c r="KU100" s="38" t="str"><f aca="false">IF(AND(ISNUMBER(IY100),ISNUMBER(DK100)),IY100-DK100,&quot;&quot;)</f><v></v></c><c r="KV100" s="38" t="str"><f aca="false">IF(AND(ISNUMBER(IZ100),ISNUMBER(DL100)),IZ100-DL100,&quot;&quot;)</f><v></v></c><c r="KW100" s="38" t="str"><f aca="false">IF(AND(ISNUMBER(JA100),ISNUMBER(DM100)),JA100-DM100,&quot;&quot;)</f><v></v></c><c r="KX100" s="38" t="str"><f aca="false">IF(AND(ISNUMBER(JB100),ISNUMBER(DN100)),JB100-DN100,&quot;&quot;)</f><v></v></c><c r="KY100" s="38" t="str"><f aca="false">IF(AND(ISNUMBER(JC100),ISNUMBER(DO100)),JC100-DO100,&quot;&quot;)</f><v></v></c><c r="KZ100" s="38" t="str"><f aca="false">IF(AND(ISNUMBER(JD100),ISNUMBER(DP100)),JD100-DP100,&quot;&quot;)</f><v></v></c><c r="LA100" s="38" t="str"><f aca="false">IF(AND(ISNUMBER(JE100),ISNUMBER(DQ100)),JE100-DQ100,&quot;&quot;)</f><v></v></c><c r="LB100" s="38" t="str"><f aca="false">IF(AND(ISNUMBER(JF100),ISNUMBER(DR100)),JF100-DR100,&quot;&quot;)</f><v></v></c><c r="LC100" s="38" t="str"><f aca="false">IF(AND(ISNUMBER(JG100),ISNUMBER(DS100)),JG100-DS100,&quot;&quot;)</f><v></v></c><c r="LD100" s="38" t="str"><f aca="false">IF(AND(ISNUMBER(JH100),ISNUMBER(DT100)),JH100-DT100,&quot;&quot;)</f><v></v></c><c r="LE100" s="38" t="str"><f aca="false">IF(AND(ISNUMBER(JI100),ISNUMBER(DU100)),JI100-DU100,&quot;&quot;)</f><v></v></c><c r="LF100" s="38" t="str"><f aca="false">IF(AND(ISNUMBER(JJ100),ISNUMBER(DV100)),JJ100-DV100,&quot;&quot;)</f><v></v></c><c r="LG100" s="38" t="str"><f aca="false">IF(AND(ISNUMBER(JK100),ISNUMBER(DW100)),JK100-DW100,&quot;&quot;)</f><v></v></c><c r="LH100" s="38" t="str"><f aca="false">IF(AND(ISNUMBER(JL100),ISNUMBER(DX100)),JL100-DX100,&quot;&quot;)</f><v></v></c><c r="LI100" s="38" t="str"><f aca="false">IF(AND(ISNUMBER(JM100),ISNUMBER(DY100)),JM100-DY100,&quot;&quot;)</f><v></v></c><c r="LJ100" s="38" t="str"><f aca="false">IF(AND(ISNUMBER(JN100),ISNUMBER(DZ100)),JN100-DZ100,&quot;&quot;)</f><v></v></c><c r="LK100" s="38" t="str"><f aca="false">IF(AND(ISNUMBER(JO100),ISNUMBER(EA100)),JO100-EA100,&quot;&quot;)</f><v></v></c><c r="LL100" s="38" t="str"><f aca="false">IF(AND(ISNUMBER(JP100),ISNUMBER(EB100)),JP100-EB100,&quot;&quot;)</f><v></v></c><c r="LM100" s="38" t="str"><f aca="false">IF(AND(ISNUMBER(JQ100),ISNUMBER(EC100)),JQ100-EC100,&quot;&quot;)</f><v></v></c><c r="LN100" s="38" t="str"><f aca="false">IF(AND(ISNUMBER(JR100),ISNUMBER(ED100)),JR100-ED100,&quot;&quot;)</f><v></v></c><c r="LO100" s="38" t="str"><f aca="false">IF(AND(ISNUMBER(JS100),ISNUMBER(EE100)),JS100-EE100,&quot;&quot;)</f><v></v></c><c r="LP100" s="38" t="str"><f aca="false">IF(AND(ISNUMBER(JT100),ISNUMBER(EF100)),JT100-EF100,&quot;&quot;)</f><v></v></c><c r="LQ100" s="38" t="str"><f aca="false">IF(AND(ISNUMBER(JU100),ISNUMBER(EG100)),JU100-EG100,&quot;&quot;)</f><v></v></c><c r="LR100" s="38" t="str"><f aca="false">IF(AND(ISNUMBER(JV100),ISNUMBER(EH100)),JV100-EH100,&quot;&quot;)</f><v></v></c><c r="LS100" s="38" t="str"><f aca="false">IF(AND(ISNUMBER(JW100),ISNUMBER(EI100)),JW100-EI100,&quot;&quot;)</f><v></v></c><c r="LT100" s="38" t="str"><f aca="false">IF(AND(ISNUMBER(JX100),ISNUMBER(EJ100)),JX100-EJ100,&quot;&quot;)</f><v></v></c><c r="LU100" s="38" t="str"><f aca="false">IF(AND(ISNUMBER(JY100),ISNUMBER(EK100)),JY100-EK100,&quot;&quot;)</f><v></v></c><c r="LV100" s="38" t="str"><f aca="false">IF(AND(ISNUMBER(JZ100),ISNUMBER(EL100)),JZ100-EL100,&quot;&quot;)</f><v></v></c><c r="LW100" s="38" t="str"><f aca="false">IF(AND(ISNUMBER(KA100),ISNUMBER(EM100)),KA100-EM100,&quot;&quot;)</f><v></v></c><c r="LX100" s="38" t="str"><f aca="false">IF(AND(ISNUMBER(KB100),ISNUMBER(EN100)),KB100-EN100,&quot;&quot;)</f><v></v></c><c r="LY100" s="38" t="str"><f aca="false">IF(AND(ISNUMBER(KC100),ISNUMBER(EO100)),KC100-EO100,&quot;&quot;)</f><v></v></c><c r="LZ100" s="38" t="str"><f aca="false">IF(AND(ISNUMBER(KD100),ISNUMBER(EP100)),KD100-EP100,&quot;&quot;)</f><v></v></c><c r="MA100" s="38" t="str"><f aca="false">IF(AND(ISNUMBER(HT100),ISNUMBER(FX100)),HT100-FX100,&quot;&quot;)</f><v></v></c><c r="MB100" s="38" t="str"><f aca="false">IF(AND(ISNUMBER(HU100),ISNUMBER(FY100)),HU100-FY100,&quot;&quot;)</f><v></v></c><c r="MC100" s="38" t="str"><f aca="false">IF(AND(ISNUMBER(HY100),ISNUMBER(GC100)),HY100-GC100,&quot;&quot;)</f><v></v></c><c r="MD100" s="38" t="n"><f aca="false">HZ100-GD100</f><v>0</v></c></row><row collapsed="false" customFormat="false" customHeight="true" hidden="false" ht="26.25" outlineLevel="0" r="101"><c r="A101" s="35" t="n"><v>41185</v></c><c r="B101" s="36" t="s"><v>488</v></c><c r="C101" s="36" t="s"><v>471</v></c><c r="D101" s="37" t="s"><v>339</v></c><c r="E101" s="38" t="n"><v>51</v></c><c r="F101" s="39" t="n"><v>22555</v></c><c r="G101" s="38" t="s"><v>340</v></c><c r="H101" s="38" t="s"><v>333</v></c><c r="I101" s="38" t="n"><v>1835596</v></c><c r="P101" s="42" t="n"><v>-0.5</v></c><c r="Q101" s="43" t="n"><v>-0.46</v></c><c r="R101" s="43" t="s"><v>334</v></c><c r="S101" s="44" t="n"><v>41159</v></c><c r="T101" s="45" t="n"><v>-4.25</v></c><c r="U101" s="45" t="n"><v>0.75</v></c><c r="V101" s="38" t="n"><v>88</v></c><c r="W101" s="38" t="n"><v>25</v></c><c r="X101" s="38" t="n"><v>11</v></c><c r="Y101" s="38" t="n"><v>600</v></c><c r="Z101" s="38" t="n"><v>24.38</v></c><c r="AA101" s="38" t="n"><v>11.6</v></c><c r="AB101" s="38" t="n"><v>4.15</v></c><c r="AC101" s="38" t="n"><v>3.95</v></c><c r="AD101" s="38" t="n"><v>74.74</v></c><c r="AE101" s="38" t="n"><v>26</v></c><c r="AF101" s="38" t="n"><v>48.21</v></c><c r="AG101" s="38" t="n"><v>116</v></c><c r="AH101" s="38" t="n"><v>0</v></c><c r="AI101" s="38" t="n"><f aca="false">IF(AND(ISNUMBER(SK),SK&gt;0),1,0)</f><v>0</v></c><c r="AK101" s="48" t="s"><v>371</v></c><c r="AZ101" s="38" t="str"><f aca="false">IF(ISNUMBER(AM101),AM101+0.5*AN101,&quot;&quot;)</f><v></v></c><c r="BA101" s="38" t="str"><f aca="false">IF(ISNUMBER(AZ101),IF(ISNUMBER(Q101),AZ101-Q101,&quot;MISSING&quot;),&quot;&quot;)</f><v></v></c><c r="BB101" s="38" t="str"><f aca="false">IF(AND(ISNUMBER(AR101),ISNUMBER(Y101)),AR101-Y101,IF(ISNUMBER(AR101),&quot;MISSING&quot;,&quot;&quot;))</f><v></v></c><c r="BC101" s="48" t="s"><v>336</v></c><c r="BR101" s="38" t="str"><f aca="false">IF(ISNUMBER(BE101),BE101+0.5*BF101,&quot;&quot;)</f><v></v></c><c r="BS101" s="38" t="str"><f aca="false">IF(ISNUMBER(BR101),IF(ISNUMBER($Q101),BR101-$Q101,&quot;MISSING&quot;),&quot;&quot;)</f><v></v></c><c r="BT101" s="38" t="str"><f aca="false">IF(AND(ISNUMBER(BJ101),ISNUMBER($Y101)),BJ101-$Y101,IF(ISNUMBER(BJ101),&quot;MISSING&quot;,&quot;&quot;))</f><v></v></c><c r="BU101" s="38" t="n"><f aca="false">IF(AND(ISBLANK($AM101),ISBLANK($BE101)),0,1)</f><v>0</v></c><c r="BV101" s="38" t="n"><f aca="false">IF(AND(ISNUMBER($AM101),ISNUMBER($BE101)),1,0)</f><v>0</v></c><c r="BW101" s="38" t="str"><f aca="false">IF(BV101,SE_PREOP,&quot;&quot;)</f><v></v></c><c r="BX101" s="38" t="str"><f aca="false">IF(FU_6_AND_12,SE_6,&quot;&quot;)</f><v></v></c><c r="BY101" s="38" t="str"><f aca="false">IF(FU_6_AND_12,SE_12,&quot;&quot;)</f><v></v></c><c r="BZ101" s="49" t="n"><f aca="false">IF(AND(ISNUMBER(BC101),ISNUMBER(BE101)),BC101-A101,IF(ISNUMBER(AK101),AK101-A101,0))</f><v>0</v></c><c r="CA101" s="50" t="n"><f aca="false">IF(BZ101&gt;0,BZ101/30,&quot;&quot;)</f><v>0</v></c><c r="CB101" s="38" t="str"><f aca="false">IF(AND(ISNUMBER(AZ101),ISNUMBER(BR101)),(BR101-AZ101),&quot;&quot;)</f><v></v></c><c r="CC101" s="38" t="str"><f aca="false">IF(AND(ISNUMBER(AX101), ISNUMBER(AD101)), AVERAGE(AX101,AV101)-AVERAGE(AD101,AF101),&quot;&quot;)</f><v></v></c><c r="CD101" s="38" t="str"><f aca="false">IF(AND(ISNUMBER(BN101), ISNUMBER(AD101)), AVERAGE(BN101,BP101)-AVERAGE(AD101,AF101),&quot;&quot;)</f><v></v></c><c r="CE101" s="38" t="str"><f aca="false">IF(ISNUMBER(CD101),CD101,IF(ISNUMBER(CC101),CC101,&quot;&quot;))</f><v></v></c><c r="CF101" s="38" t="str"><f aca="false">IF(AND(ISNUMBER(SPH_PREOP),ISNUMBER(SE_LAST_)),SPH_PREOP+CYL_PREOP/2,&quot;&quot;)</f><v></v></c><c r="CG101" s="38" t="str"><f aca="false">IF(ISNUMBER(SE_12),SE_12,IF(ISNUMBER(SE_6),SE_6,&quot;&quot;))</f><v></v></c><c r="CH101" s="51" t="str"><f aca="false">IF(AND(ISNUMBER(SE_LAST_),ISNUMBER(REF_TARGET)),SE_LAST_-REF_TARGET,&quot;&quot;)</f><v></v></c><c r="CI101" s="52" t="str"><f aca="false">IF(ISNUMBER(Y101),IF(ISNUMBER(BJ101),BJ101-Y101,IF(ISNUMBER(AR101),AR101-Y101,&quot;&quot;)),&quot;&quot;)</f><v></v></c><c r="CJ101" s="38" t="str"><f aca="false">IF(ISNUMBER(Z101),IF(ISNUMBER(AT101),AT101-Z101,IF(ISNUMBER(BL101),BL101-Z101,&quot;&quot;)),&quot;&quot;)</f><v></v></c><c r="CK101" s="53" t="str"><f aca="false">IF(ISNUMBER(LAST_SE_ERROR),REF_TARGET,&quot;&quot;)</f><v></v></c><c r="CL101" s="53" t="str"><f aca="false">IF(AND(OR(ISNUMBER(BH101),ISNUMBER(AP101)),ISNUMBER(W101)),-LOG(20/W101)--LOG(20/IF(ISNUMBER(BH101),BH101,AP101)),&quot;&quot;)</f><v></v></c><c r="CM101" s="54" t="n"><f aca="false">IF(ISNUMBER(BF101),BF101,IF(ISNUMBER(AN101),AN101,&quot;&quot;))</f><v>0</v></c><c r="CN101" s="54" t="n"><f aca="false">IF(AND(ISNUMBER(CM101),ISNUMBER(U101)),CM101-U101,&quot;&quot;)</f><v>0</v></c><c r="CO101" s="55" t="n"><f aca="false">IF(ISNUMBER(BCVA_12),BCVA_12,IF(ISNUMBER(BCVA_6),BCVA_6,&quot;&quot;))</f><v>0</v></c><c r="CP101" s="55" t="n"><f aca="false">IF(ISNUMBER(CO101),PREOP_BCVA,&quot;&quot;)</f><v>0</v></c><c r="CQ101" s="56" t="n"><f aca="false">IF(AND(REF_TARGET&lt;=0,REF_TARGET&gt;-1),IF(ISNUMBER(UDVA_12),UDVA_12,IF(ISNUMBER(UDVA_6),UDVA_6,&quot;&quot;)),&quot;&quot;)</f><v>0</v></c><c r="CR101" s="53" t="str"><f aca="false">IF(ISNUMBER(PREOP_PENTACAM_RV),IF(ISNUMBER(SPH_6),IF(ISNUMBER($EQ101),0,1),&quot;&quot;),&quot;&quot;)</f><v></v></c><c r="CS101" s="53" t="str"><f aca="false">IF(ISNUMBER(PREOP_PENTACAM_RV),IF(ISNUMBER(SPH_12),IF(ISNUMBER($GM101),0,1),&quot;&quot;),&quot;&quot;)</f><v></v></c><c r="CT101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01" s="52" t="str"><f aca="false">IF(ISNUMBER(GM101),GM101,IF(ISNUMBER(EQ101),EQ101,&quot;&quot;))</f><v></v></c><c r="IJ101" s="38" t="str"><f aca="false">IF(ISNUMBER(GN101),GN101,IF(ISNUMBER(ER101),ER101,&quot;&quot;))</f><v></v></c><c r="IK101" s="38" t="str"><f aca="false">IF(ISNUMBER(GO101),GO101,IF(ISNUMBER(ES101),ES101,&quot;&quot;))</f><v></v></c><c r="IL101" s="38" t="str"><f aca="false">IF(ISNUMBER(GP101),GP101,IF(ISNUMBER(ET101),ET101,&quot;&quot;))</f><v></v></c><c r="IM101" s="38" t="str"><f aca="false">IF(ISNUMBER(GQ101),GQ101,IF(ISNUMBER(EU101),EU101,&quot;&quot;))</f><v></v></c><c r="IN101" s="38" t="str"><f aca="false">IF(ISNUMBER(GR101),GR101,IF(ISNUMBER(EV101),EV101,&quot;&quot;))</f><v></v></c><c r="IO101" s="38" t="str"><f aca="false">IF(ISNUMBER(GS101),GS101,IF(ISNUMBER(EW101),EW101,&quot;&quot;))</f><v></v></c><c r="IP101" s="38" t="str"><f aca="false">IF(ISNUMBER(GT101),GT101,IF(ISNUMBER(EX101),EX101,&quot;&quot;))</f><v></v></c><c r="IQ101" s="38" t="str"><f aca="false">IF(ISNUMBER(GU101),GU101,IF(ISNUMBER(EY101),EY101,&quot;&quot;))</f><v></v></c><c r="IR101" s="38" t="str"><f aca="false">IF(ISNUMBER(GV101),GV101,IF(ISNUMBER(EZ101),EZ101,&quot;&quot;))</f><v></v></c><c r="IS101" s="38" t="str"><f aca="false">IF(ISNUMBER(GW101),GW101,IF(ISNUMBER(FA101),FA101,&quot;&quot;))</f><v></v></c><c r="IT101" s="38" t="str"><f aca="false">IF(ISNUMBER(GX101),GX101,IF(ISNUMBER(FB101),FB101,&quot;&quot;))</f><v></v></c><c r="IU101" s="38" t="str"><f aca="false">IF(ISNUMBER(GY101),GY101,IF(ISNUMBER(FC101),FC101,&quot;&quot;))</f><v></v></c><c r="IV101" s="38" t="str"><f aca="false">IF(ISNUMBER(GZ101),GZ101,IF(ISNUMBER(FD101),FD101,&quot;&quot;))</f><v></v></c><c r="IW101" s="38" t="str"><f aca="false">IF(ISNUMBER(HA101),HA101,IF(ISNUMBER(FE101),FE101,&quot;&quot;))</f><v></v></c><c r="IX101" s="38" t="str"><f aca="false">IF(ISNUMBER(HB101),HB101,IF(ISNUMBER(FF101),FF101,&quot;&quot;))</f><v></v></c><c r="IY101" s="38" t="str"><f aca="false">IF(ISNUMBER(HC101),HC101,IF(ISNUMBER(FG101),FG101,&quot;&quot;))</f><v></v></c><c r="IZ101" s="38" t="str"><f aca="false">IF(ISNUMBER(HD101),HD101,IF(ISNUMBER(FH101),FH101,&quot;&quot;))</f><v></v></c><c r="JA101" s="38" t="str"><f aca="false">IF(ISNUMBER(HE101),HE101,IF(ISNUMBER(FI101),FI101,&quot;&quot;))</f><v></v></c><c r="JB101" s="38" t="str"><f aca="false">IF(ISNUMBER(HF101),HF101,IF(ISNUMBER(FJ101),FJ101,&quot;&quot;))</f><v></v></c><c r="JC101" s="38" t="str"><f aca="false">IF(ISNUMBER(HG101),HG101,IF(ISNUMBER(FK101),FK101,&quot;&quot;))</f><v></v></c><c r="JD101" s="38" t="str"><f aca="false">IF(ISNUMBER(HH101),HH101,IF(ISNUMBER(FL101),FL101,&quot;&quot;))</f><v></v></c><c r="JE101" s="38" t="str"><f aca="false">IF(ISNUMBER(HI101),HI101,IF(ISNUMBER(FM101),FM101,&quot;&quot;))</f><v></v></c><c r="JF101" s="38" t="str"><f aca="false">IF(ISNUMBER(HJ101),HJ101,IF(ISNUMBER(FN101),FN101,&quot;&quot;))</f><v></v></c><c r="JG101" s="38" t="str"><f aca="false">IF(ISNUMBER(HK101),HK101,IF(ISNUMBER(FO101),FO101,&quot;&quot;))</f><v></v></c><c r="JH101" s="38" t="str"><f aca="false">IF(ISNUMBER(HL101),HL101,IF(ISNUMBER(FP101),FP101,&quot;&quot;))</f><v></v></c><c r="JI101" s="38" t="str"><f aca="false">IF(ISNUMBER(HM101),HM101,IF(ISNUMBER(FQ101),FQ101,&quot;&quot;))</f><v></v></c><c r="JJ101" s="38" t="str"><f aca="false">IF(ISNUMBER(HN101),HN101,IF(ISNUMBER(FR101),FR101,&quot;&quot;))</f><v></v></c><c r="JK101" s="38" t="str"><f aca="false">IF(ISNUMBER(HO101),HO101,IF(ISNUMBER(FS101),FS101,&quot;&quot;))</f><v></v></c><c r="JL101" s="38" t="str"><f aca="false">IF(ISNUMBER(HP101),HP101,IF(ISNUMBER(FT101),FT101,&quot;&quot;))</f><v></v></c><c r="JM101" s="38" t="str"><f aca="false">IF(ISNUMBER(HQ101),HQ101,IF(ISNUMBER(FU101),FU101,&quot;&quot;))</f><v></v></c><c r="JN101" s="51" t="str"><f aca="false">IF(ISNUMBER(HR101),HR101,IF(ISNUMBER(FV101),FV101,&quot;&quot;))</f><v></v></c><c r="JO101" s="59" t="str"><f aca="false">IF(ISNUMBER(HS101),HS101,IF(ISNUMBER(FW101),FW101,&quot;&quot;))</f><v></v></c><c r="JP101" s="59" t="str"><f aca="false">IF(ISNUMBER(HT101),HT101,IF(ISNUMBER(FX101),FX101,&quot;&quot;))</f><v></v></c><c r="JQ101" s="59" t="str"><f aca="false">IF(ISNUMBER(HU101),HU101,IF(ISNUMBER(FY101),FY101,&quot;&quot;))</f><v></v></c><c r="JR101" s="59" t="str"><f aca="false">IF(ISNUMBER(HV101),HV101,IF(ISNUMBER(FZ101),FZ101,&quot;&quot;))</f><v></v></c><c r="JS101" s="59" t="str"><f aca="false">IF(ISNUMBER(HW101),HW101,IF(ISNUMBER(GA101),GA101,&quot;&quot;))</f><v></v></c><c r="JT101" s="59" t="str"><f aca="false">IF(ISNUMBER(HX101),HX101,IF(ISNUMBER(GB101),GB101,&quot;&quot;))</f><v></v></c><c r="JU101" s="59" t="str"><f aca="false">IF(ISNUMBER(HY101),HY101,IF(ISNUMBER(GC101),GC101,&quot;&quot;))</f><v></v></c><c r="JV101" s="59" t="str"><f aca="false">IF(ISNUMBER(HZ101),HZ101,IF(ISNUMBER(GD101),GD101,&quot;&quot;))</f><v></v></c><c r="JW101" s="59" t="str"><f aca="false">IF(ISNUMBER(IA101),IA101,IF(ISNUMBER(GE101),GE101,&quot;&quot;))</f><v></v></c><c r="JX101" s="59" t="str"><f aca="false">IF(ISNUMBER(IB101),IB101,IF(ISNUMBER(GF101),GF101,&quot;&quot;))</f><v></v></c><c r="JY101" s="59" t="str"><f aca="false">IF(ISNUMBER(IC101),IC101,IF(ISNUMBER(GG101),GG101,&quot;&quot;))</f><v></v></c><c r="JZ101" s="59" t="str"><f aca="false">IF(ISNUMBER(ID101),ID101,IF(ISNUMBER(GH101),GH101,&quot;&quot;))</f><v></v></c><c r="KA101" s="59" t="str"><f aca="false">IF(ISNUMBER(IE101),IE101,IF(ISNUMBER(GI101),GI101,&quot;&quot;))</f><v></v></c><c r="KB101" s="59" t="str"><f aca="false">IF(ISNUMBER(IF101),IF101,IF(ISNUMBER(GJ101),GJ101,&quot;&quot;))</f><v></v></c><c r="KC101" s="59" t="str"><f aca="false">IF(ISNUMBER(IG101),IG101,IF(ISNUMBER(GK101),GK101,&quot;&quot;))</f><v></v></c><c r="KD101" s="61" t="str"><f aca="false">IF(ISNUMBER(IH101),IH101,IF(ISNUMBER(GL101),GL101,&quot;&quot;))</f><v></v></c><c r="KE101" s="52" t="str"><f aca="false">IF(AND(ISNUMBER(II101),ISNUMBER(CU101)),II101-CU101,&quot;&quot;)</f><v></v></c><c r="KF101" s="38" t="str"><f aca="false">IF(AND(ISNUMBER(IJ101),ISNUMBER(CV101)),IJ101-CV101,&quot;&quot;)</f><v></v></c><c r="KG101" s="38" t="str"><f aca="false">IF(AND(ISNUMBER(IK101),ISNUMBER(CW101)),IK101-CW101,&quot;&quot;)</f><v></v></c><c r="KH101" s="38" t="str"><f aca="false">IF(AND(ISNUMBER(IL101),ISNUMBER(CX101)),IL101-CX101,&quot;&quot;)</f><v></v></c><c r="KI101" s="38" t="str"><f aca="false">IF(AND(ISNUMBER(IM101),ISNUMBER(CY101)),IM101-CY101,&quot;&quot;)</f><v></v></c><c r="KJ101" s="38" t="str"><f aca="false">IF(AND(ISNUMBER(IN101),ISNUMBER(CZ101)),IN101-CZ101,&quot;&quot;)</f><v></v></c><c r="KK101" s="38" t="str"><f aca="false">IF(AND(ISNUMBER(IO101),ISNUMBER(DA101)),IO101-DA101,&quot;&quot;)</f><v></v></c><c r="KL101" s="38" t="str"><f aca="false">IF(AND(ISNUMBER(IP101),ISNUMBER(DB101)),IP101-DB101,&quot;&quot;)</f><v></v></c><c r="KM101" s="38" t="str"><f aca="false">IF(AND(ISNUMBER(IQ101),ISNUMBER(DC101)),IQ101-DC101,&quot;&quot;)</f><v></v></c><c r="KN101" s="38" t="str"><f aca="false">IF(AND(ISNUMBER(IR101),ISNUMBER(DD101)),IR101-DD101,&quot;&quot;)</f><v></v></c><c r="KO101" s="38" t="str"><f aca="false">IF(AND(ISNUMBER(IS101),ISNUMBER(DE101)),IS101-DE101,&quot;&quot;)</f><v></v></c><c r="KP101" s="38" t="str"><f aca="false">IF(AND(ISNUMBER(IT101),ISNUMBER(DF101)),IT101-DF101,&quot;&quot;)</f><v></v></c><c r="KQ101" s="38" t="str"><f aca="false">IF(AND(ISNUMBER(IU101),ISNUMBER(DG101)),IU101-DG101,&quot;&quot;)</f><v></v></c><c r="KR101" s="38" t="str"><f aca="false">IF(AND(ISNUMBER(IV101),ISNUMBER(DH101)),IV101-DH101,&quot;&quot;)</f><v></v></c><c r="KS101" s="38" t="str"><f aca="false">IF(AND(ISNUMBER(IW101),ISNUMBER(DI101)),IW101-DI101,&quot;&quot;)</f><v></v></c><c r="KT101" s="38" t="str"><f aca="false">IF(AND(ISNUMBER(IX101),ISNUMBER(DJ101)),IX101-DJ101,&quot;&quot;)</f><v></v></c><c r="KU101" s="38" t="str"><f aca="false">IF(AND(ISNUMBER(IY101),ISNUMBER(DK101)),IY101-DK101,&quot;&quot;)</f><v></v></c><c r="KV101" s="38" t="str"><f aca="false">IF(AND(ISNUMBER(IZ101),ISNUMBER(DL101)),IZ101-DL101,&quot;&quot;)</f><v></v></c><c r="KW101" s="38" t="str"><f aca="false">IF(AND(ISNUMBER(JA101),ISNUMBER(DM101)),JA101-DM101,&quot;&quot;)</f><v></v></c><c r="KX101" s="38" t="str"><f aca="false">IF(AND(ISNUMBER(JB101),ISNUMBER(DN101)),JB101-DN101,&quot;&quot;)</f><v></v></c><c r="KY101" s="38" t="str"><f aca="false">IF(AND(ISNUMBER(JC101),ISNUMBER(DO101)),JC101-DO101,&quot;&quot;)</f><v></v></c><c r="KZ101" s="38" t="str"><f aca="false">IF(AND(ISNUMBER(JD101),ISNUMBER(DP101)),JD101-DP101,&quot;&quot;)</f><v></v></c><c r="LA101" s="38" t="str"><f aca="false">IF(AND(ISNUMBER(JE101),ISNUMBER(DQ101)),JE101-DQ101,&quot;&quot;)</f><v></v></c><c r="LB101" s="38" t="str"><f aca="false">IF(AND(ISNUMBER(JF101),ISNUMBER(DR101)),JF101-DR101,&quot;&quot;)</f><v></v></c><c r="LC101" s="38" t="str"><f aca="false">IF(AND(ISNUMBER(JG101),ISNUMBER(DS101)),JG101-DS101,&quot;&quot;)</f><v></v></c><c r="LD101" s="38" t="str"><f aca="false">IF(AND(ISNUMBER(JH101),ISNUMBER(DT101)),JH101-DT101,&quot;&quot;)</f><v></v></c><c r="LE101" s="38" t="str"><f aca="false">IF(AND(ISNUMBER(JI101),ISNUMBER(DU101)),JI101-DU101,&quot;&quot;)</f><v></v></c><c r="LF101" s="38" t="str"><f aca="false">IF(AND(ISNUMBER(JJ101),ISNUMBER(DV101)),JJ101-DV101,&quot;&quot;)</f><v></v></c><c r="LG101" s="38" t="str"><f aca="false">IF(AND(ISNUMBER(JK101),ISNUMBER(DW101)),JK101-DW101,&quot;&quot;)</f><v></v></c><c r="LH101" s="38" t="str"><f aca="false">IF(AND(ISNUMBER(JL101),ISNUMBER(DX101)),JL101-DX101,&quot;&quot;)</f><v></v></c><c r="LI101" s="38" t="str"><f aca="false">IF(AND(ISNUMBER(JM101),ISNUMBER(DY101)),JM101-DY101,&quot;&quot;)</f><v></v></c><c r="LJ101" s="38" t="str"><f aca="false">IF(AND(ISNUMBER(JN101),ISNUMBER(DZ101)),JN101-DZ101,&quot;&quot;)</f><v></v></c><c r="LK101" s="38" t="str"><f aca="false">IF(AND(ISNUMBER(JO101),ISNUMBER(EA101)),JO101-EA101,&quot;&quot;)</f><v></v></c><c r="LL101" s="38" t="str"><f aca="false">IF(AND(ISNUMBER(JP101),ISNUMBER(EB101)),JP101-EB101,&quot;&quot;)</f><v></v></c><c r="LM101" s="38" t="str"><f aca="false">IF(AND(ISNUMBER(JQ101),ISNUMBER(EC101)),JQ101-EC101,&quot;&quot;)</f><v></v></c><c r="LN101" s="38" t="str"><f aca="false">IF(AND(ISNUMBER(JR101),ISNUMBER(ED101)),JR101-ED101,&quot;&quot;)</f><v></v></c><c r="LO101" s="38" t="str"><f aca="false">IF(AND(ISNUMBER(JS101),ISNUMBER(EE101)),JS101-EE101,&quot;&quot;)</f><v></v></c><c r="LP101" s="38" t="str"><f aca="false">IF(AND(ISNUMBER(JT101),ISNUMBER(EF101)),JT101-EF101,&quot;&quot;)</f><v></v></c><c r="LQ101" s="38" t="str"><f aca="false">IF(AND(ISNUMBER(JU101),ISNUMBER(EG101)),JU101-EG101,&quot;&quot;)</f><v></v></c><c r="LR101" s="38" t="str"><f aca="false">IF(AND(ISNUMBER(JV101),ISNUMBER(EH101)),JV101-EH101,&quot;&quot;)</f><v></v></c><c r="LS101" s="38" t="str"><f aca="false">IF(AND(ISNUMBER(JW101),ISNUMBER(EI101)),JW101-EI101,&quot;&quot;)</f><v></v></c><c r="LT101" s="38" t="str"><f aca="false">IF(AND(ISNUMBER(JX101),ISNUMBER(EJ101)),JX101-EJ101,&quot;&quot;)</f><v></v></c><c r="LU101" s="38" t="str"><f aca="false">IF(AND(ISNUMBER(JY101),ISNUMBER(EK101)),JY101-EK101,&quot;&quot;)</f><v></v></c><c r="LV101" s="38" t="str"><f aca="false">IF(AND(ISNUMBER(JZ101),ISNUMBER(EL101)),JZ101-EL101,&quot;&quot;)</f><v></v></c><c r="LW101" s="38" t="str"><f aca="false">IF(AND(ISNUMBER(KA101),ISNUMBER(EM101)),KA101-EM101,&quot;&quot;)</f><v></v></c><c r="LX101" s="38" t="str"><f aca="false">IF(AND(ISNUMBER(KB101),ISNUMBER(EN101)),KB101-EN101,&quot;&quot;)</f><v></v></c><c r="LY101" s="38" t="str"><f aca="false">IF(AND(ISNUMBER(KC101),ISNUMBER(EO101)),KC101-EO101,&quot;&quot;)</f><v></v></c><c r="LZ101" s="38" t="str"><f aca="false">IF(AND(ISNUMBER(KD101),ISNUMBER(EP101)),KD101-EP101,&quot;&quot;)</f><v></v></c><c r="MA101" s="38" t="str"><f aca="false">IF(AND(ISNUMBER(HT101),ISNUMBER(FX101)),HT101-FX101,&quot;&quot;)</f><v></v></c><c r="MB101" s="38" t="str"><f aca="false">IF(AND(ISNUMBER(HU101),ISNUMBER(FY101)),HU101-FY101,&quot;&quot;)</f><v></v></c><c r="MC101" s="38" t="str"><f aca="false">IF(AND(ISNUMBER(HY101),ISNUMBER(GC101)),HY101-GC101,&quot;&quot;)</f><v></v></c><c r="MD101" s="38" t="n"><f aca="false">HZ101-GD101</f><v>0</v></c></row><row collapsed="false" customFormat="false" customHeight="true" hidden="false" ht="26.25" outlineLevel="0" r="102"><c r="A102" s="35" t="n"><v>41232</v></c><c r="B102" s="36" t="s"><v>433</v></c><c r="C102" s="36" t="s"><v>430</v></c><c r="D102" s="37" t="s"><v>331</v></c><c r="E102" s="38" t="n"><v>57</v></c><c r="F102" s="39" t="n"><v>20225</v></c><c r="G102" s="38" t="s"><v>340</v></c><c r="H102" s="38" t="s"><v>358</v></c><c r="I102" s="38" t="n"><v>1835684</v></c><c r="J102" s="36"/><c r="K102" s="40"/><c r="L102" s="41"/><c r="M102" s="41"/><c r="N102" s="41"/><c r="O102" s="41"/><c r="P102" s="38" t="n"><v>-0.5</v></c><c r="Q102" s="38" t="n"><v>-0.53</v></c><c r="R102" s="38" t="s"><v>334</v></c><c r="S102" s="44" t="n"><v>41204</v></c><c r="T102" s="45" t="n"><v>-6.25</v></c><c r="U102" s="45" t="n"><v>0.75</v></c><c r="V102" s="38" t="n"><v>90</v></c><c r="W102" s="38" t="n"><v>25</v></c><c r="X102" s="38" t="n"><v>20</v></c><c r="Y102" s="38" t="n"><v>516</v></c><c r="Z102" s="38" t="n"><v>26.03</v></c><c r="AA102" s="38" t="n"><v>12</v></c><c r="AB102" s="38" t="n"><v>4.9</v></c><c r="AC102" s="38" t="n"><v>3.42</v></c><c r="AD102" s="38" t="n"><v>44.41</v></c><c r="AE102" s="38" t="n"><v>170</v></c><c r="AF102" s="38" t="n"><v>45.55</v></c><c r="AG102" s="38" t="n"><v>80</v></c><c r="AH102" s="38" t="n"><v>0</v></c><c r="AI102" s="38" t="n"><f aca="false">IF(AND(ISNUMBER(SK),SK&gt;0),1,0)</f><v>0</v></c><c r="AK102" s="48" t="s"><v>371</v></c><c r="AZ102" s="38" t="str"><f aca="false">IF(ISNUMBER(AM102),AM102+0.5*AN102,&quot;&quot;)</f><v></v></c><c r="BA102" s="38" t="str"><f aca="false">IF(ISNUMBER(AZ102),IF(ISNUMBER(Q102),AZ102-Q102,&quot;MISSING&quot;),&quot;&quot;)</f><v></v></c><c r="BB102" s="38" t="str"><f aca="false">IF(AND(ISNUMBER(AR102),ISNUMBER(Y102)),AR102-Y102,IF(ISNUMBER(AR102),&quot;MISSING&quot;,&quot;&quot;))</f><v></v></c><c r="BC102" s="48" t="s"><v>336</v></c><c r="BR102" s="38" t="str"><f aca="false">IF(ISNUMBER(BE102),BE102+0.5*BF102,&quot;&quot;)</f><v></v></c><c r="BS102" s="38" t="str"><f aca="false">IF(ISNUMBER(BR102),IF(ISNUMBER($Q102),BR102-$Q102,&quot;MISSING&quot;),&quot;&quot;)</f><v></v></c><c r="BT102" s="38" t="str"><f aca="false">IF(AND(ISNUMBER(BJ102),ISNUMBER($Y102)),BJ102-$Y102,IF(ISNUMBER(BJ102),&quot;MISSING&quot;,&quot;&quot;))</f><v></v></c><c r="BU102" s="38" t="n"><f aca="false">IF(AND(ISBLANK($AM102),ISBLANK($BE102)),0,1)</f><v>0</v></c><c r="BV102" s="38" t="n"><f aca="false">IF(AND(ISNUMBER($AM102),ISNUMBER($BE102)),1,0)</f><v>0</v></c><c r="BW102" s="38" t="str"><f aca="false">IF(BV102,SE_PREOP,&quot;&quot;)</f><v></v></c><c r="BX102" s="38" t="str"><f aca="false">IF(FU_6_AND_12,SE_6,&quot;&quot;)</f><v></v></c><c r="BY102" s="38" t="str"><f aca="false">IF(FU_6_AND_12,SE_12,&quot;&quot;)</f><v></v></c><c r="BZ102" s="49" t="n"><f aca="false">IF(AND(ISNUMBER(BC102),ISNUMBER(BE102)),BC102-A102,IF(ISNUMBER(AK102),AK102-A102,0))</f><v>0</v></c><c r="CA102" s="50" t="n"><f aca="false">IF(BZ102&gt;0,BZ102/30,&quot;&quot;)</f><v>0</v></c><c r="CB102" s="38" t="str"><f aca="false">IF(AND(ISNUMBER(AZ102),ISNUMBER(BR102)),(BR102-AZ102),&quot;&quot;)</f><v></v></c><c r="CC102" s="38" t="str"><f aca="false">IF(AND(ISNUMBER(AX102), ISNUMBER(AD102)), AVERAGE(AX102,AV102)-AVERAGE(AD102,AF102),&quot;&quot;)</f><v></v></c><c r="CD102" s="38" t="str"><f aca="false">IF(AND(ISNUMBER(BN102), ISNUMBER(AD102)), AVERAGE(BN102,BP102)-AVERAGE(AD102,AF102),&quot;&quot;)</f><v></v></c><c r="CE102" s="38" t="str"><f aca="false">IF(ISNUMBER(CD102),CD102,IF(ISNUMBER(CC102),CC102,&quot;&quot;))</f><v></v></c><c r="CF102" s="38" t="str"><f aca="false">IF(AND(ISNUMBER(SPH_PREOP),ISNUMBER(SE_LAST_)),SPH_PREOP+CYL_PREOP/2,&quot;&quot;)</f><v></v></c><c r="CG102" s="38" t="str"><f aca="false">IF(ISNUMBER(SE_12),SE_12,IF(ISNUMBER(SE_6),SE_6,&quot;&quot;))</f><v></v></c><c r="CH102" s="51" t="str"><f aca="false">IF(AND(ISNUMBER(SE_LAST_),ISNUMBER(REF_TARGET)),SE_LAST_-REF_TARGET,&quot;&quot;)</f><v></v></c><c r="CI102" s="52" t="str"><f aca="false">IF(ISNUMBER(Y102),IF(ISNUMBER(BJ102),BJ102-Y102,IF(ISNUMBER(AR102),AR102-Y102,&quot;&quot;)),&quot;&quot;)</f><v></v></c><c r="CJ102" s="38" t="str"><f aca="false">IF(ISNUMBER(Z102),IF(ISNUMBER(AT102),AT102-Z102,IF(ISNUMBER(BL102),BL102-Z102,&quot;&quot;)),&quot;&quot;)</f><v></v></c><c r="CK102" s="53" t="str"><f aca="false">IF(ISNUMBER(LAST_SE_ERROR),REF_TARGET,&quot;&quot;)</f><v></v></c><c r="CL102" s="53" t="str"><f aca="false">IF(AND(OR(ISNUMBER(BH102),ISNUMBER(AP102)),ISNUMBER(W102)),-LOG(20/W102)--LOG(20/IF(ISNUMBER(BH102),BH102,AP102)),&quot;&quot;)</f><v></v></c><c r="CM102" s="54" t="n"><f aca="false">IF(ISNUMBER(BF102),BF102,IF(ISNUMBER(AN102),AN102,&quot;&quot;))</f><v>0</v></c><c r="CN102" s="54" t="n"><f aca="false">IF(AND(ISNUMBER(CM102),ISNUMBER(U102)),CM102-U102,&quot;&quot;)</f><v>0</v></c><c r="CO102" s="55" t="n"><f aca="false">IF(ISNUMBER(BCVA_12),BCVA_12,IF(ISNUMBER(BCVA_6),BCVA_6,&quot;&quot;))</f><v>0</v></c><c r="CP102" s="55" t="n"><f aca="false">IF(ISNUMBER(CO102),PREOP_BCVA,&quot;&quot;)</f><v>0</v></c><c r="CQ102" s="56" t="n"><f aca="false">IF(AND(REF_TARGET&lt;=0,REF_TARGET&gt;-1),IF(ISNUMBER(UDVA_12),UDVA_12,IF(ISNUMBER(UDVA_6),UDVA_6,&quot;&quot;)),&quot;&quot;)</f><v>0</v></c><c r="CR102" s="53" t="str"><f aca="false">IF(ISNUMBER(PREOP_PENTACAM_RV),IF(ISNUMBER(SPH_6),IF(ISNUMBER($EQ102),0,1),&quot;&quot;),&quot;&quot;)</f><v></v></c><c r="CS102" s="53" t="str"><f aca="false">IF(ISNUMBER(PREOP_PENTACAM_RV),IF(ISNUMBER(SPH_12),IF(ISNUMBER($GM102),0,1),&quot;&quot;),&quot;&quot;)</f><v></v></c><c r="CT102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02" s="52" t="str"><f aca="false">IF(ISNUMBER(GM102),GM102,IF(ISNUMBER(EQ102),EQ102,&quot;&quot;))</f><v></v></c><c r="IJ102" s="38" t="str"><f aca="false">IF(ISNUMBER(GN102),GN102,IF(ISNUMBER(ER102),ER102,&quot;&quot;))</f><v></v></c><c r="IK102" s="38" t="str"><f aca="false">IF(ISNUMBER(GO102),GO102,IF(ISNUMBER(ES102),ES102,&quot;&quot;))</f><v></v></c><c r="IL102" s="38" t="str"><f aca="false">IF(ISNUMBER(GP102),GP102,IF(ISNUMBER(ET102),ET102,&quot;&quot;))</f><v></v></c><c r="IM102" s="38" t="str"><f aca="false">IF(ISNUMBER(GQ102),GQ102,IF(ISNUMBER(EU102),EU102,&quot;&quot;))</f><v></v></c><c r="IN102" s="38" t="str"><f aca="false">IF(ISNUMBER(GR102),GR102,IF(ISNUMBER(EV102),EV102,&quot;&quot;))</f><v></v></c><c r="IO102" s="38" t="str"><f aca="false">IF(ISNUMBER(GS102),GS102,IF(ISNUMBER(EW102),EW102,&quot;&quot;))</f><v></v></c><c r="IP102" s="38" t="str"><f aca="false">IF(ISNUMBER(GT102),GT102,IF(ISNUMBER(EX102),EX102,&quot;&quot;))</f><v></v></c><c r="IQ102" s="38" t="str"><f aca="false">IF(ISNUMBER(GU102),GU102,IF(ISNUMBER(EY102),EY102,&quot;&quot;))</f><v></v></c><c r="IR102" s="38" t="str"><f aca="false">IF(ISNUMBER(GV102),GV102,IF(ISNUMBER(EZ102),EZ102,&quot;&quot;))</f><v></v></c><c r="IS102" s="38" t="str"><f aca="false">IF(ISNUMBER(GW102),GW102,IF(ISNUMBER(FA102),FA102,&quot;&quot;))</f><v></v></c><c r="IT102" s="38" t="str"><f aca="false">IF(ISNUMBER(GX102),GX102,IF(ISNUMBER(FB102),FB102,&quot;&quot;))</f><v></v></c><c r="IU102" s="38" t="str"><f aca="false">IF(ISNUMBER(GY102),GY102,IF(ISNUMBER(FC102),FC102,&quot;&quot;))</f><v></v></c><c r="IV102" s="38" t="str"><f aca="false">IF(ISNUMBER(GZ102),GZ102,IF(ISNUMBER(FD102),FD102,&quot;&quot;))</f><v></v></c><c r="IW102" s="38" t="str"><f aca="false">IF(ISNUMBER(HA102),HA102,IF(ISNUMBER(FE102),FE102,&quot;&quot;))</f><v></v></c><c r="IX102" s="38" t="str"><f aca="false">IF(ISNUMBER(HB102),HB102,IF(ISNUMBER(FF102),FF102,&quot;&quot;))</f><v></v></c><c r="IY102" s="38" t="str"><f aca="false">IF(ISNUMBER(HC102),HC102,IF(ISNUMBER(FG102),FG102,&quot;&quot;))</f><v></v></c><c r="IZ102" s="38" t="str"><f aca="false">IF(ISNUMBER(HD102),HD102,IF(ISNUMBER(FH102),FH102,&quot;&quot;))</f><v></v></c><c r="JA102" s="38" t="str"><f aca="false">IF(ISNUMBER(HE102),HE102,IF(ISNUMBER(FI102),FI102,&quot;&quot;))</f><v></v></c><c r="JB102" s="38" t="str"><f aca="false">IF(ISNUMBER(HF102),HF102,IF(ISNUMBER(FJ102),FJ102,&quot;&quot;))</f><v></v></c><c r="JC102" s="38" t="str"><f aca="false">IF(ISNUMBER(HG102),HG102,IF(ISNUMBER(FK102),FK102,&quot;&quot;))</f><v></v></c><c r="JD102" s="38" t="str"><f aca="false">IF(ISNUMBER(HH102),HH102,IF(ISNUMBER(FL102),FL102,&quot;&quot;))</f><v></v></c><c r="JE102" s="38" t="str"><f aca="false">IF(ISNUMBER(HI102),HI102,IF(ISNUMBER(FM102),FM102,&quot;&quot;))</f><v></v></c><c r="JF102" s="38" t="str"><f aca="false">IF(ISNUMBER(HJ102),HJ102,IF(ISNUMBER(FN102),FN102,&quot;&quot;))</f><v></v></c><c r="JG102" s="38" t="str"><f aca="false">IF(ISNUMBER(HK102),HK102,IF(ISNUMBER(FO102),FO102,&quot;&quot;))</f><v></v></c><c r="JH102" s="38" t="str"><f aca="false">IF(ISNUMBER(HL102),HL102,IF(ISNUMBER(FP102),FP102,&quot;&quot;))</f><v></v></c><c r="JI102" s="38" t="str"><f aca="false">IF(ISNUMBER(HM102),HM102,IF(ISNUMBER(FQ102),FQ102,&quot;&quot;))</f><v></v></c><c r="JJ102" s="38" t="str"><f aca="false">IF(ISNUMBER(HN102),HN102,IF(ISNUMBER(FR102),FR102,&quot;&quot;))</f><v></v></c><c r="JK102" s="38" t="str"><f aca="false">IF(ISNUMBER(HO102),HO102,IF(ISNUMBER(FS102),FS102,&quot;&quot;))</f><v></v></c><c r="JL102" s="38" t="str"><f aca="false">IF(ISNUMBER(HP102),HP102,IF(ISNUMBER(FT102),FT102,&quot;&quot;))</f><v></v></c><c r="JM102" s="38" t="str"><f aca="false">IF(ISNUMBER(HQ102),HQ102,IF(ISNUMBER(FU102),FU102,&quot;&quot;))</f><v></v></c><c r="JN102" s="51" t="str"><f aca="false">IF(ISNUMBER(HR102),HR102,IF(ISNUMBER(FV102),FV102,&quot;&quot;))</f><v></v></c><c r="JO102" s="59" t="str"><f aca="false">IF(ISNUMBER(HS102),HS102,IF(ISNUMBER(FW102),FW102,&quot;&quot;))</f><v></v></c><c r="JP102" s="59" t="str"><f aca="false">IF(ISNUMBER(HT102),HT102,IF(ISNUMBER(FX102),FX102,&quot;&quot;))</f><v></v></c><c r="JQ102" s="59" t="str"><f aca="false">IF(ISNUMBER(HU102),HU102,IF(ISNUMBER(FY102),FY102,&quot;&quot;))</f><v></v></c><c r="JR102" s="59" t="str"><f aca="false">IF(ISNUMBER(HV102),HV102,IF(ISNUMBER(FZ102),FZ102,&quot;&quot;))</f><v></v></c><c r="JS102" s="59" t="str"><f aca="false">IF(ISNUMBER(HW102),HW102,IF(ISNUMBER(GA102),GA102,&quot;&quot;))</f><v></v></c><c r="JT102" s="59" t="str"><f aca="false">IF(ISNUMBER(HX102),HX102,IF(ISNUMBER(GB102),GB102,&quot;&quot;))</f><v></v></c><c r="JU102" s="59" t="str"><f aca="false">IF(ISNUMBER(HY102),HY102,IF(ISNUMBER(GC102),GC102,&quot;&quot;))</f><v></v></c><c r="JV102" s="59" t="str"><f aca="false">IF(ISNUMBER(HZ102),HZ102,IF(ISNUMBER(GD102),GD102,&quot;&quot;))</f><v></v></c><c r="JW102" s="59" t="str"><f aca="false">IF(ISNUMBER(IA102),IA102,IF(ISNUMBER(GE102),GE102,&quot;&quot;))</f><v></v></c><c r="JX102" s="59" t="str"><f aca="false">IF(ISNUMBER(IB102),IB102,IF(ISNUMBER(GF102),GF102,&quot;&quot;))</f><v></v></c><c r="JY102" s="59" t="str"><f aca="false">IF(ISNUMBER(IC102),IC102,IF(ISNUMBER(GG102),GG102,&quot;&quot;))</f><v></v></c><c r="JZ102" s="59" t="str"><f aca="false">IF(ISNUMBER(ID102),ID102,IF(ISNUMBER(GH102),GH102,&quot;&quot;))</f><v></v></c><c r="KA102" s="59" t="str"><f aca="false">IF(ISNUMBER(IE102),IE102,IF(ISNUMBER(GI102),GI102,&quot;&quot;))</f><v></v></c><c r="KB102" s="59" t="str"><f aca="false">IF(ISNUMBER(IF102),IF102,IF(ISNUMBER(GJ102),GJ102,&quot;&quot;))</f><v></v></c><c r="KC102" s="59" t="str"><f aca="false">IF(ISNUMBER(IG102),IG102,IF(ISNUMBER(GK102),GK102,&quot;&quot;))</f><v></v></c><c r="KD102" s="61" t="str"><f aca="false">IF(ISNUMBER(IH102),IH102,IF(ISNUMBER(GL102),GL102,&quot;&quot;))</f><v></v></c><c r="KE102" s="52" t="str"><f aca="false">IF(AND(ISNUMBER(II102),ISNUMBER(CU102)),II102-CU102,&quot;&quot;)</f><v></v></c><c r="KF102" s="38" t="str"><f aca="false">IF(AND(ISNUMBER(IJ102),ISNUMBER(CV102)),IJ102-CV102,&quot;&quot;)</f><v></v></c><c r="KG102" s="38" t="str"><f aca="false">IF(AND(ISNUMBER(IK102),ISNUMBER(CW102)),IK102-CW102,&quot;&quot;)</f><v></v></c><c r="KH102" s="38" t="str"><f aca="false">IF(AND(ISNUMBER(IL102),ISNUMBER(CX102)),IL102-CX102,&quot;&quot;)</f><v></v></c><c r="KI102" s="38" t="str"><f aca="false">IF(AND(ISNUMBER(IM102),ISNUMBER(CY102)),IM102-CY102,&quot;&quot;)</f><v></v></c><c r="KJ102" s="38" t="str"><f aca="false">IF(AND(ISNUMBER(IN102),ISNUMBER(CZ102)),IN102-CZ102,&quot;&quot;)</f><v></v></c><c r="KK102" s="38" t="str"><f aca="false">IF(AND(ISNUMBER(IO102),ISNUMBER(DA102)),IO102-DA102,&quot;&quot;)</f><v></v></c><c r="KL102" s="38" t="str"><f aca="false">IF(AND(ISNUMBER(IP102),ISNUMBER(DB102)),IP102-DB102,&quot;&quot;)</f><v></v></c><c r="KM102" s="38" t="str"><f aca="false">IF(AND(ISNUMBER(IQ102),ISNUMBER(DC102)),IQ102-DC102,&quot;&quot;)</f><v></v></c><c r="KN102" s="38" t="str"><f aca="false">IF(AND(ISNUMBER(IR102),ISNUMBER(DD102)),IR102-DD102,&quot;&quot;)</f><v></v></c><c r="KO102" s="38" t="str"><f aca="false">IF(AND(ISNUMBER(IS102),ISNUMBER(DE102)),IS102-DE102,&quot;&quot;)</f><v></v></c><c r="KP102" s="38" t="str"><f aca="false">IF(AND(ISNUMBER(IT102),ISNUMBER(DF102)),IT102-DF102,&quot;&quot;)</f><v></v></c><c r="KQ102" s="38" t="str"><f aca="false">IF(AND(ISNUMBER(IU102),ISNUMBER(DG102)),IU102-DG102,&quot;&quot;)</f><v></v></c><c r="KR102" s="38" t="str"><f aca="false">IF(AND(ISNUMBER(IV102),ISNUMBER(DH102)),IV102-DH102,&quot;&quot;)</f><v></v></c><c r="KS102" s="38" t="str"><f aca="false">IF(AND(ISNUMBER(IW102),ISNUMBER(DI102)),IW102-DI102,&quot;&quot;)</f><v></v></c><c r="KT102" s="38" t="str"><f aca="false">IF(AND(ISNUMBER(IX102),ISNUMBER(DJ102)),IX102-DJ102,&quot;&quot;)</f><v></v></c><c r="KU102" s="38" t="str"><f aca="false">IF(AND(ISNUMBER(IY102),ISNUMBER(DK102)),IY102-DK102,&quot;&quot;)</f><v></v></c><c r="KV102" s="38" t="str"><f aca="false">IF(AND(ISNUMBER(IZ102),ISNUMBER(DL102)),IZ102-DL102,&quot;&quot;)</f><v></v></c><c r="KW102" s="38" t="str"><f aca="false">IF(AND(ISNUMBER(JA102),ISNUMBER(DM102)),JA102-DM102,&quot;&quot;)</f><v></v></c><c r="KX102" s="38" t="str"><f aca="false">IF(AND(ISNUMBER(JB102),ISNUMBER(DN102)),JB102-DN102,&quot;&quot;)</f><v></v></c><c r="KY102" s="38" t="str"><f aca="false">IF(AND(ISNUMBER(JC102),ISNUMBER(DO102)),JC102-DO102,&quot;&quot;)</f><v></v></c><c r="KZ102" s="38" t="str"><f aca="false">IF(AND(ISNUMBER(JD102),ISNUMBER(DP102)),JD102-DP102,&quot;&quot;)</f><v></v></c><c r="LA102" s="38" t="str"><f aca="false">IF(AND(ISNUMBER(JE102),ISNUMBER(DQ102)),JE102-DQ102,&quot;&quot;)</f><v></v></c><c r="LB102" s="38" t="str"><f aca="false">IF(AND(ISNUMBER(JF102),ISNUMBER(DR102)),JF102-DR102,&quot;&quot;)</f><v></v></c><c r="LC102" s="38" t="str"><f aca="false">IF(AND(ISNUMBER(JG102),ISNUMBER(DS102)),JG102-DS102,&quot;&quot;)</f><v></v></c><c r="LD102" s="38" t="str"><f aca="false">IF(AND(ISNUMBER(JH102),ISNUMBER(DT102)),JH102-DT102,&quot;&quot;)</f><v></v></c><c r="LE102" s="38" t="str"><f aca="false">IF(AND(ISNUMBER(JI102),ISNUMBER(DU102)),JI102-DU102,&quot;&quot;)</f><v></v></c><c r="LF102" s="38" t="str"><f aca="false">IF(AND(ISNUMBER(JJ102),ISNUMBER(DV102)),JJ102-DV102,&quot;&quot;)</f><v></v></c><c r="LG102" s="38" t="str"><f aca="false">IF(AND(ISNUMBER(JK102),ISNUMBER(DW102)),JK102-DW102,&quot;&quot;)</f><v></v></c><c r="LH102" s="38" t="str"><f aca="false">IF(AND(ISNUMBER(JL102),ISNUMBER(DX102)),JL102-DX102,&quot;&quot;)</f><v></v></c><c r="LI102" s="38" t="str"><f aca="false">IF(AND(ISNUMBER(JM102),ISNUMBER(DY102)),JM102-DY102,&quot;&quot;)</f><v></v></c><c r="LJ102" s="38" t="str"><f aca="false">IF(AND(ISNUMBER(JN102),ISNUMBER(DZ102)),JN102-DZ102,&quot;&quot;)</f><v></v></c><c r="LK102" s="38" t="str"><f aca="false">IF(AND(ISNUMBER(JO102),ISNUMBER(EA102)),JO102-EA102,&quot;&quot;)</f><v></v></c><c r="LL102" s="38" t="str"><f aca="false">IF(AND(ISNUMBER(JP102),ISNUMBER(EB102)),JP102-EB102,&quot;&quot;)</f><v></v></c><c r="LM102" s="38" t="str"><f aca="false">IF(AND(ISNUMBER(JQ102),ISNUMBER(EC102)),JQ102-EC102,&quot;&quot;)</f><v></v></c><c r="LN102" s="38" t="str"><f aca="false">IF(AND(ISNUMBER(JR102),ISNUMBER(ED102)),JR102-ED102,&quot;&quot;)</f><v></v></c><c r="LO102" s="38" t="str"><f aca="false">IF(AND(ISNUMBER(JS102),ISNUMBER(EE102)),JS102-EE102,&quot;&quot;)</f><v></v></c><c r="LP102" s="38" t="str"><f aca="false">IF(AND(ISNUMBER(JT102),ISNUMBER(EF102)),JT102-EF102,&quot;&quot;)</f><v></v></c><c r="LQ102" s="38" t="str"><f aca="false">IF(AND(ISNUMBER(JU102),ISNUMBER(EG102)),JU102-EG102,&quot;&quot;)</f><v></v></c><c r="LR102" s="38" t="str"><f aca="false">IF(AND(ISNUMBER(JV102),ISNUMBER(EH102)),JV102-EH102,&quot;&quot;)</f><v></v></c><c r="LS102" s="38" t="str"><f aca="false">IF(AND(ISNUMBER(JW102),ISNUMBER(EI102)),JW102-EI102,&quot;&quot;)</f><v></v></c><c r="LT102" s="38" t="str"><f aca="false">IF(AND(ISNUMBER(JX102),ISNUMBER(EJ102)),JX102-EJ102,&quot;&quot;)</f><v></v></c><c r="LU102" s="38" t="str"><f aca="false">IF(AND(ISNUMBER(JY102),ISNUMBER(EK102)),JY102-EK102,&quot;&quot;)</f><v></v></c><c r="LV102" s="38" t="str"><f aca="false">IF(AND(ISNUMBER(JZ102),ISNUMBER(EL102)),JZ102-EL102,&quot;&quot;)</f><v></v></c><c r="LW102" s="38" t="str"><f aca="false">IF(AND(ISNUMBER(KA102),ISNUMBER(EM102)),KA102-EM102,&quot;&quot;)</f><v></v></c><c r="LX102" s="38" t="str"><f aca="false">IF(AND(ISNUMBER(KB102),ISNUMBER(EN102)),KB102-EN102,&quot;&quot;)</f><v></v></c><c r="LY102" s="38" t="str"><f aca="false">IF(AND(ISNUMBER(KC102),ISNUMBER(EO102)),KC102-EO102,&quot;&quot;)</f><v></v></c><c r="LZ102" s="38" t="str"><f aca="false">IF(AND(ISNUMBER(KD102),ISNUMBER(EP102)),KD102-EP102,&quot;&quot;)</f><v></v></c><c r="MA102" s="38" t="str"><f aca="false">IF(AND(ISNUMBER(HT102),ISNUMBER(FX102)),HT102-FX102,&quot;&quot;)</f><v></v></c><c r="MB102" s="38" t="str"><f aca="false">IF(AND(ISNUMBER(HU102),ISNUMBER(FY102)),HU102-FY102,&quot;&quot;)</f><v></v></c><c r="MC102" s="38" t="str"><f aca="false">IF(AND(ISNUMBER(HY102),ISNUMBER(GC102)),HY102-GC102,&quot;&quot;)</f><v></v></c><c r="MD102" s="38" t="n"><f aca="false">HZ102-GD102</f><v>0</v></c></row><row collapsed="false" customFormat="false" customHeight="true" hidden="false" ht="26.25" outlineLevel="0" r="103"><c r="A103" s="35" t="n"><v>41311</v></c><c r="B103" s="36" t="s"><v>518</v></c><c r="C103" s="36" t="s"><v>519</v></c><c r="D103" s="37" t="s"><v>331</v></c><c r="E103" s="38" t="n"><v>75</v></c><c r="F103" s="39" t="n"><v>13718</v></c><c r="G103" s="38" t="s"><v>340</v></c><c r="H103" s="38" t="s"><v>358</v></c><c r="I103" s="38" t="n"><v>1835717</v></c><c r="K103" s="40"/><c r="L103" s="41"/><c r="M103" s="41"/><c r="N103" s="41"/><c r="O103" s="41"/><c r="P103" s="38" t="n"><v>-0.5</v></c><c r="Q103" s="38" t="n"><v>-0.58</v></c><c r="R103" s="99" t="s"><v>334</v></c><c r="S103" s="44" t="n"><v>41261</v></c><c r="T103" s="45" t="n"><v>-3</v></c><c r="U103" s="45" t="n"><v>1.5</v></c><c r="V103" s="38" t="n"><v>20</v></c><c r="W103" s="38" t="n"><v>30</v></c><c r="X103" s="38" t="n"><v>15</v></c><c r="Y103" s="38" t="n"><v>600</v></c><c r="Z103" s="38" t="n"><v>25.09</v></c><c r="AA103" s="38" t="n"><v>12.4</v></c><c r="AB103" s="38" t="n"><v>5.31</v></c><c r="AC103" s="38" t="n"><v>3.35</v></c><c r="AD103" s="38" t="n"><v>44.82</v></c><c r="AE103" s="38" t="n"><v>158</v></c><c r="AF103" s="38" t="n"><v>46.11</v></c><c r="AG103" s="38" t="n"><v>68</v></c><c r="AH103" s="38" t="n"><v>0</v></c><c r="AI103" s="38" t="n"><f aca="false">IF(AND(ISNUMBER(SK),SK&gt;0),1,0)</f><v>0</v></c><c r="AK103" s="38" t="s"><v>371</v></c><c r="AZ103" s="38" t="str"><f aca="false">IF(ISNUMBER(AM103),AM103+0.5*AN103,&quot;&quot;)</f><v></v></c><c r="BA103" s="38" t="str"><f aca="false">IF(ISNUMBER(AZ103),IF(ISNUMBER(Q103),AZ103-Q103,&quot;MISSING&quot;),&quot;&quot;)</f><v></v></c><c r="BB103" s="38" t="str"><f aca="false">IF(AND(ISNUMBER(AR103),ISNUMBER(Y103)),AR103-Y103,IF(ISNUMBER(AR103),&quot;MISSING&quot;,&quot;&quot;))</f><v></v></c><c r="BC103" s="48" t="s"><v>336</v></c><c r="BR103" s="38" t="str"><f aca="false">IF(ISNUMBER(BE103),BE103+0.5*BF103,&quot;&quot;)</f><v></v></c><c r="BS103" s="38" t="str"><f aca="false">IF(ISNUMBER(BR103),IF(ISNUMBER($Q103),BR103-$Q103,&quot;MISSING&quot;),&quot;&quot;)</f><v></v></c><c r="BT103" s="38" t="str"><f aca="false">IF(AND(ISNUMBER(BJ103),ISNUMBER($Y103)),BJ103-$Y103,IF(ISNUMBER(BJ103),&quot;MISSING&quot;,&quot;&quot;))</f><v></v></c><c r="BU103" s="38" t="n"><f aca="false">IF(AND(ISBLANK($AM103),ISBLANK($BE103)),0,1)</f><v>0</v></c><c r="BV103" s="38" t="n"><f aca="false">IF(AND(ISNUMBER($AM103),ISNUMBER($BE103)),1,0)</f><v>0</v></c><c r="BW103" s="38" t="str"><f aca="false">IF(BV103,SE_PREOP,&quot;&quot;)</f><v></v></c><c r="BX103" s="38" t="str"><f aca="false">IF(FU_6_AND_12,SE_6,&quot;&quot;)</f><v></v></c><c r="BY103" s="38" t="str"><f aca="false">IF(FU_6_AND_12,SE_12,&quot;&quot;)</f><v></v></c><c r="BZ103" s="49" t="n"><f aca="false">IF(AND(ISNUMBER(BC103),ISNUMBER(BE103)),BC103-A103,IF(ISNUMBER(AK103),AK103-A103,0))</f><v>0</v></c><c r="CA103" s="50" t="n"><f aca="false">IF(BZ103&gt;0,BZ103/30,&quot;&quot;)</f><v>0</v></c><c r="CB103" s="38" t="str"><f aca="false">IF(AND(ISNUMBER(AZ103),ISNUMBER(BR103)),(BR103-AZ103),&quot;&quot;)</f><v></v></c><c r="CC103" s="38" t="str"><f aca="false">IF(AND(ISNUMBER(AX103), ISNUMBER(AD103)), AVERAGE(AX103,AV103)-AVERAGE(AD103,AF103),&quot;&quot;)</f><v></v></c><c r="CD103" s="38" t="str"><f aca="false">IF(AND(ISNUMBER(BN103), ISNUMBER(AD103)), AVERAGE(BN103,BP103)-AVERAGE(AD103,AF103),&quot;&quot;)</f><v></v></c><c r="CE103" s="38" t="str"><f aca="false">IF(ISNUMBER(CD103),CD103,IF(ISNUMBER(CC103),CC103,&quot;&quot;))</f><v></v></c><c r="CF103" s="38" t="str"><f aca="false">IF(AND(ISNUMBER(SPH_PREOP),ISNUMBER(SE_LAST_)),SPH_PREOP+CYL_PREOP/2,&quot;&quot;)</f><v></v></c><c r="CG103" s="38" t="str"><f aca="false">IF(ISNUMBER(SE_12),SE_12,IF(ISNUMBER(SE_6),SE_6,&quot;&quot;))</f><v></v></c><c r="CH103" s="51" t="str"><f aca="false">IF(AND(ISNUMBER(SE_LAST_),ISNUMBER(REF_TARGET)),SE_LAST_-REF_TARGET,&quot;&quot;)</f><v></v></c><c r="CI103" s="52" t="str"><f aca="false">IF(ISNUMBER(Y103),IF(ISNUMBER(BJ103),BJ103-Y103,IF(ISNUMBER(AR103),AR103-Y103,&quot;&quot;)),&quot;&quot;)</f><v></v></c><c r="CJ103" s="38" t="str"><f aca="false">IF(ISNUMBER(Z103),IF(ISNUMBER(AT103),AT103-Z103,IF(ISNUMBER(BL103),BL103-Z103,&quot;&quot;)),&quot;&quot;)</f><v></v></c><c r="CK103" s="53" t="str"><f aca="false">IF(ISNUMBER(LAST_SE_ERROR),REF_TARGET,&quot;&quot;)</f><v></v></c><c r="CL103" s="53" t="str"><f aca="false">IF(AND(OR(ISNUMBER(BH103),ISNUMBER(AP103)),ISNUMBER(W103)),-LOG(20/W103)--LOG(20/IF(ISNUMBER(BH103),BH103,AP103)),&quot;&quot;)</f><v></v></c><c r="CM103" s="54" t="n"><f aca="false">IF(ISNUMBER(BF103),BF103,IF(ISNUMBER(AN103),AN103,&quot;&quot;))</f><v>0</v></c><c r="CN103" s="54" t="n"><f aca="false">IF(AND(ISNUMBER(CM103),ISNUMBER(U103)),CM103-U103,&quot;&quot;)</f><v>0</v></c><c r="CO103" s="55" t="n"><f aca="false">IF(ISNUMBER(BCVA_12),BCVA_12,IF(ISNUMBER(BCVA_6),BCVA_6,&quot;&quot;))</f><v>0</v></c><c r="CP103" s="55" t="n"><f aca="false">IF(ISNUMBER(CO103),PREOP_BCVA,&quot;&quot;)</f><v>0</v></c><c r="CQ103" s="56" t="n"><f aca="false">IF(AND(REF_TARGET&lt;=0,REF_TARGET&gt;-1),IF(ISNUMBER(UDVA_12),UDVA_12,IF(ISNUMBER(UDVA_6),UDVA_6,&quot;&quot;)),&quot;&quot;)</f><v>0</v></c><c r="CR103" s="53" t="str"><f aca="false">IF(ISNUMBER(PREOP_PENTACAM_RV),IF(ISNUMBER(SPH_6),IF(ISNUMBER($EQ103),0,1),&quot;&quot;),&quot;&quot;)</f><v></v></c><c r="CS103" s="53" t="str"><f aca="false">IF(ISNUMBER(PREOP_PENTACAM_RV),IF(ISNUMBER(SPH_12),IF(ISNUMBER($GM103),0,1),&quot;&quot;),&quot;&quot;)</f><v></v></c><c r="CT103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03" s="52" t="str"><f aca="false">IF(ISNUMBER(GM103),GM103,IF(ISNUMBER(EQ103),EQ103,&quot;&quot;))</f><v></v></c><c r="IJ103" s="38" t="str"><f aca="false">IF(ISNUMBER(GN103),GN103,IF(ISNUMBER(ER103),ER103,&quot;&quot;))</f><v></v></c><c r="IK103" s="38" t="str"><f aca="false">IF(ISNUMBER(GO103),GO103,IF(ISNUMBER(ES103),ES103,&quot;&quot;))</f><v></v></c><c r="IL103" s="38" t="str"><f aca="false">IF(ISNUMBER(GP103),GP103,IF(ISNUMBER(ET103),ET103,&quot;&quot;))</f><v></v></c><c r="IM103" s="38" t="str"><f aca="false">IF(ISNUMBER(GQ103),GQ103,IF(ISNUMBER(EU103),EU103,&quot;&quot;))</f><v></v></c><c r="IN103" s="38" t="str"><f aca="false">IF(ISNUMBER(GR103),GR103,IF(ISNUMBER(EV103),EV103,&quot;&quot;))</f><v></v></c><c r="IO103" s="38" t="str"><f aca="false">IF(ISNUMBER(GS103),GS103,IF(ISNUMBER(EW103),EW103,&quot;&quot;))</f><v></v></c><c r="IP103" s="38" t="str"><f aca="false">IF(ISNUMBER(GT103),GT103,IF(ISNUMBER(EX103),EX103,&quot;&quot;))</f><v></v></c><c r="IQ103" s="38" t="str"><f aca="false">IF(ISNUMBER(GU103),GU103,IF(ISNUMBER(EY103),EY103,&quot;&quot;))</f><v></v></c><c r="IR103" s="38" t="str"><f aca="false">IF(ISNUMBER(GV103),GV103,IF(ISNUMBER(EZ103),EZ103,&quot;&quot;))</f><v></v></c><c r="IS103" s="38" t="str"><f aca="false">IF(ISNUMBER(GW103),GW103,IF(ISNUMBER(FA103),FA103,&quot;&quot;))</f><v></v></c><c r="IT103" s="38" t="str"><f aca="false">IF(ISNUMBER(GX103),GX103,IF(ISNUMBER(FB103),FB103,&quot;&quot;))</f><v></v></c><c r="IU103" s="38" t="str"><f aca="false">IF(ISNUMBER(GY103),GY103,IF(ISNUMBER(FC103),FC103,&quot;&quot;))</f><v></v></c><c r="IV103" s="38" t="str"><f aca="false">IF(ISNUMBER(GZ103),GZ103,IF(ISNUMBER(FD103),FD103,&quot;&quot;))</f><v></v></c><c r="IW103" s="38" t="str"><f aca="false">IF(ISNUMBER(HA103),HA103,IF(ISNUMBER(FE103),FE103,&quot;&quot;))</f><v></v></c><c r="IX103" s="38" t="str"><f aca="false">IF(ISNUMBER(HB103),HB103,IF(ISNUMBER(FF103),FF103,&quot;&quot;))</f><v></v></c><c r="IY103" s="38" t="str"><f aca="false">IF(ISNUMBER(HC103),HC103,IF(ISNUMBER(FG103),FG103,&quot;&quot;))</f><v></v></c><c r="IZ103" s="38" t="str"><f aca="false">IF(ISNUMBER(HD103),HD103,IF(ISNUMBER(FH103),FH103,&quot;&quot;))</f><v></v></c><c r="JA103" s="38" t="str"><f aca="false">IF(ISNUMBER(HE103),HE103,IF(ISNUMBER(FI103),FI103,&quot;&quot;))</f><v></v></c><c r="JB103" s="38" t="str"><f aca="false">IF(ISNUMBER(HF103),HF103,IF(ISNUMBER(FJ103),FJ103,&quot;&quot;))</f><v></v></c><c r="JC103" s="38" t="str"><f aca="false">IF(ISNUMBER(HG103),HG103,IF(ISNUMBER(FK103),FK103,&quot;&quot;))</f><v></v></c><c r="JD103" s="38" t="str"><f aca="false">IF(ISNUMBER(HH103),HH103,IF(ISNUMBER(FL103),FL103,&quot;&quot;))</f><v></v></c><c r="JE103" s="38" t="str"><f aca="false">IF(ISNUMBER(HI103),HI103,IF(ISNUMBER(FM103),FM103,&quot;&quot;))</f><v></v></c><c r="JF103" s="38" t="str"><f aca="false">IF(ISNUMBER(HJ103),HJ103,IF(ISNUMBER(FN103),FN103,&quot;&quot;))</f><v></v></c><c r="JG103" s="38" t="str"><f aca="false">IF(ISNUMBER(HK103),HK103,IF(ISNUMBER(FO103),FO103,&quot;&quot;))</f><v></v></c><c r="JH103" s="38" t="str"><f aca="false">IF(ISNUMBER(HL103),HL103,IF(ISNUMBER(FP103),FP103,&quot;&quot;))</f><v></v></c><c r="JI103" s="38" t="str"><f aca="false">IF(ISNUMBER(HM103),HM103,IF(ISNUMBER(FQ103),FQ103,&quot;&quot;))</f><v></v></c><c r="JJ103" s="38" t="str"><f aca="false">IF(ISNUMBER(HN103),HN103,IF(ISNUMBER(FR103),FR103,&quot;&quot;))</f><v></v></c><c r="JK103" s="38" t="str"><f aca="false">IF(ISNUMBER(HO103),HO103,IF(ISNUMBER(FS103),FS103,&quot;&quot;))</f><v></v></c><c r="JL103" s="38" t="str"><f aca="false">IF(ISNUMBER(HP103),HP103,IF(ISNUMBER(FT103),FT103,&quot;&quot;))</f><v></v></c><c r="JM103" s="38" t="str"><f aca="false">IF(ISNUMBER(HQ103),HQ103,IF(ISNUMBER(FU103),FU103,&quot;&quot;))</f><v></v></c><c r="JN103" s="51" t="str"><f aca="false">IF(ISNUMBER(HR103),HR103,IF(ISNUMBER(FV103),FV103,&quot;&quot;))</f><v></v></c><c r="JO103" s="59" t="str"><f aca="false">IF(ISNUMBER(HS103),HS103,IF(ISNUMBER(FW103),FW103,&quot;&quot;))</f><v></v></c><c r="JP103" s="59" t="str"><f aca="false">IF(ISNUMBER(HT103),HT103,IF(ISNUMBER(FX103),FX103,&quot;&quot;))</f><v></v></c><c r="JQ103" s="59" t="str"><f aca="false">IF(ISNUMBER(HU103),HU103,IF(ISNUMBER(FY103),FY103,&quot;&quot;))</f><v></v></c><c r="JR103" s="59" t="str"><f aca="false">IF(ISNUMBER(HV103),HV103,IF(ISNUMBER(FZ103),FZ103,&quot;&quot;))</f><v></v></c><c r="JS103" s="59" t="str"><f aca="false">IF(ISNUMBER(HW103),HW103,IF(ISNUMBER(GA103),GA103,&quot;&quot;))</f><v></v></c><c r="JT103" s="59" t="str"><f aca="false">IF(ISNUMBER(HX103),HX103,IF(ISNUMBER(GB103),GB103,&quot;&quot;))</f><v></v></c><c r="JU103" s="59" t="str"><f aca="false">IF(ISNUMBER(HY103),HY103,IF(ISNUMBER(GC103),GC103,&quot;&quot;))</f><v></v></c><c r="JV103" s="59" t="str"><f aca="false">IF(ISNUMBER(HZ103),HZ103,IF(ISNUMBER(GD103),GD103,&quot;&quot;))</f><v></v></c><c r="JW103" s="59" t="str"><f aca="false">IF(ISNUMBER(IA103),IA103,IF(ISNUMBER(GE103),GE103,&quot;&quot;))</f><v></v></c><c r="JX103" s="59" t="str"><f aca="false">IF(ISNUMBER(IB103),IB103,IF(ISNUMBER(GF103),GF103,&quot;&quot;))</f><v></v></c><c r="JY103" s="59" t="str"><f aca="false">IF(ISNUMBER(IC103),IC103,IF(ISNUMBER(GG103),GG103,&quot;&quot;))</f><v></v></c><c r="JZ103" s="59" t="str"><f aca="false">IF(ISNUMBER(ID103),ID103,IF(ISNUMBER(GH103),GH103,&quot;&quot;))</f><v></v></c><c r="KA103" s="59" t="str"><f aca="false">IF(ISNUMBER(IE103),IE103,IF(ISNUMBER(GI103),GI103,&quot;&quot;))</f><v></v></c><c r="KB103" s="59" t="str"><f aca="false">IF(ISNUMBER(IF103),IF103,IF(ISNUMBER(GJ103),GJ103,&quot;&quot;))</f><v></v></c><c r="KC103" s="59" t="str"><f aca="false">IF(ISNUMBER(IG103),IG103,IF(ISNUMBER(GK103),GK103,&quot;&quot;))</f><v></v></c><c r="KD103" s="61" t="str"><f aca="false">IF(ISNUMBER(IH103),IH103,IF(ISNUMBER(GL103),GL103,&quot;&quot;))</f><v></v></c><c r="KE103" s="52" t="str"><f aca="false">IF(AND(ISNUMBER(II103),ISNUMBER(CU103)),II103-CU103,&quot;&quot;)</f><v></v></c><c r="KF103" s="38" t="str"><f aca="false">IF(AND(ISNUMBER(IJ103),ISNUMBER(CV103)),IJ103-CV103,&quot;&quot;)</f><v></v></c><c r="KG103" s="38" t="str"><f aca="false">IF(AND(ISNUMBER(IK103),ISNUMBER(CW103)),IK103-CW103,&quot;&quot;)</f><v></v></c><c r="KH103" s="38" t="str"><f aca="false">IF(AND(ISNUMBER(IL103),ISNUMBER(CX103)),IL103-CX103,&quot;&quot;)</f><v></v></c><c r="KI103" s="38" t="str"><f aca="false">IF(AND(ISNUMBER(IM103),ISNUMBER(CY103)),IM103-CY103,&quot;&quot;)</f><v></v></c><c r="KJ103" s="38" t="str"><f aca="false">IF(AND(ISNUMBER(IN103),ISNUMBER(CZ103)),IN103-CZ103,&quot;&quot;)</f><v></v></c><c r="KK103" s="38" t="str"><f aca="false">IF(AND(ISNUMBER(IO103),ISNUMBER(DA103)),IO103-DA103,&quot;&quot;)</f><v></v></c><c r="KL103" s="38" t="str"><f aca="false">IF(AND(ISNUMBER(IP103),ISNUMBER(DB103)),IP103-DB103,&quot;&quot;)</f><v></v></c><c r="KM103" s="38" t="str"><f aca="false">IF(AND(ISNUMBER(IQ103),ISNUMBER(DC103)),IQ103-DC103,&quot;&quot;)</f><v></v></c><c r="KN103" s="38" t="str"><f aca="false">IF(AND(ISNUMBER(IR103),ISNUMBER(DD103)),IR103-DD103,&quot;&quot;)</f><v></v></c><c r="KO103" s="38" t="str"><f aca="false">IF(AND(ISNUMBER(IS103),ISNUMBER(DE103)),IS103-DE103,&quot;&quot;)</f><v></v></c><c r="KP103" s="38" t="str"><f aca="false">IF(AND(ISNUMBER(IT103),ISNUMBER(DF103)),IT103-DF103,&quot;&quot;)</f><v></v></c><c r="KQ103" s="38" t="str"><f aca="false">IF(AND(ISNUMBER(IU103),ISNUMBER(DG103)),IU103-DG103,&quot;&quot;)</f><v></v></c><c r="KR103" s="38" t="str"><f aca="false">IF(AND(ISNUMBER(IV103),ISNUMBER(DH103)),IV103-DH103,&quot;&quot;)</f><v></v></c><c r="KS103" s="38" t="str"><f aca="false">IF(AND(ISNUMBER(IW103),ISNUMBER(DI103)),IW103-DI103,&quot;&quot;)</f><v></v></c><c r="KT103" s="38" t="str"><f aca="false">IF(AND(ISNUMBER(IX103),ISNUMBER(DJ103)),IX103-DJ103,&quot;&quot;)</f><v></v></c><c r="KU103" s="38" t="str"><f aca="false">IF(AND(ISNUMBER(IY103),ISNUMBER(DK103)),IY103-DK103,&quot;&quot;)</f><v></v></c><c r="KV103" s="38" t="str"><f aca="false">IF(AND(ISNUMBER(IZ103),ISNUMBER(DL103)),IZ103-DL103,&quot;&quot;)</f><v></v></c><c r="KW103" s="38" t="str"><f aca="false">IF(AND(ISNUMBER(JA103),ISNUMBER(DM103)),JA103-DM103,&quot;&quot;)</f><v></v></c><c r="KX103" s="38" t="str"><f aca="false">IF(AND(ISNUMBER(JB103),ISNUMBER(DN103)),JB103-DN103,&quot;&quot;)</f><v></v></c><c r="KY103" s="38" t="str"><f aca="false">IF(AND(ISNUMBER(JC103),ISNUMBER(DO103)),JC103-DO103,&quot;&quot;)</f><v></v></c><c r="KZ103" s="38" t="str"><f aca="false">IF(AND(ISNUMBER(JD103),ISNUMBER(DP103)),JD103-DP103,&quot;&quot;)</f><v></v></c><c r="LA103" s="38" t="str"><f aca="false">IF(AND(ISNUMBER(JE103),ISNUMBER(DQ103)),JE103-DQ103,&quot;&quot;)</f><v></v></c><c r="LB103" s="38" t="str"><f aca="false">IF(AND(ISNUMBER(JF103),ISNUMBER(DR103)),JF103-DR103,&quot;&quot;)</f><v></v></c><c r="LC103" s="38" t="str"><f aca="false">IF(AND(ISNUMBER(JG103),ISNUMBER(DS103)),JG103-DS103,&quot;&quot;)</f><v></v></c><c r="LD103" s="38" t="str"><f aca="false">IF(AND(ISNUMBER(JH103),ISNUMBER(DT103)),JH103-DT103,&quot;&quot;)</f><v></v></c><c r="LE103" s="38" t="str"><f aca="false">IF(AND(ISNUMBER(JI103),ISNUMBER(DU103)),JI103-DU103,&quot;&quot;)</f><v></v></c><c r="LF103" s="38" t="str"><f aca="false">IF(AND(ISNUMBER(JJ103),ISNUMBER(DV103)),JJ103-DV103,&quot;&quot;)</f><v></v></c><c r="LG103" s="38" t="str"><f aca="false">IF(AND(ISNUMBER(JK103),ISNUMBER(DW103)),JK103-DW103,&quot;&quot;)</f><v></v></c><c r="LH103" s="38" t="str"><f aca="false">IF(AND(ISNUMBER(JL103),ISNUMBER(DX103)),JL103-DX103,&quot;&quot;)</f><v></v></c><c r="LI103" s="38" t="str"><f aca="false">IF(AND(ISNUMBER(JM103),ISNUMBER(DY103)),JM103-DY103,&quot;&quot;)</f><v></v></c><c r="LJ103" s="38" t="str"><f aca="false">IF(AND(ISNUMBER(JN103),ISNUMBER(DZ103)),JN103-DZ103,&quot;&quot;)</f><v></v></c><c r="LK103" s="38" t="str"><f aca="false">IF(AND(ISNUMBER(JO103),ISNUMBER(EA103)),JO103-EA103,&quot;&quot;)</f><v></v></c><c r="LL103" s="38" t="str"><f aca="false">IF(AND(ISNUMBER(JP103),ISNUMBER(EB103)),JP103-EB103,&quot;&quot;)</f><v></v></c><c r="LM103" s="38" t="str"><f aca="false">IF(AND(ISNUMBER(JQ103),ISNUMBER(EC103)),JQ103-EC103,&quot;&quot;)</f><v></v></c><c r="LN103" s="38" t="str"><f aca="false">IF(AND(ISNUMBER(JR103),ISNUMBER(ED103)),JR103-ED103,&quot;&quot;)</f><v></v></c><c r="LO103" s="38" t="str"><f aca="false">IF(AND(ISNUMBER(JS103),ISNUMBER(EE103)),JS103-EE103,&quot;&quot;)</f><v></v></c><c r="LP103" s="38" t="str"><f aca="false">IF(AND(ISNUMBER(JT103),ISNUMBER(EF103)),JT103-EF103,&quot;&quot;)</f><v></v></c><c r="LQ103" s="38" t="str"><f aca="false">IF(AND(ISNUMBER(JU103),ISNUMBER(EG103)),JU103-EG103,&quot;&quot;)</f><v></v></c><c r="LR103" s="38" t="str"><f aca="false">IF(AND(ISNUMBER(JV103),ISNUMBER(EH103)),JV103-EH103,&quot;&quot;)</f><v></v></c><c r="LS103" s="38" t="str"><f aca="false">IF(AND(ISNUMBER(JW103),ISNUMBER(EI103)),JW103-EI103,&quot;&quot;)</f><v></v></c><c r="LT103" s="38" t="str"><f aca="false">IF(AND(ISNUMBER(JX103),ISNUMBER(EJ103)),JX103-EJ103,&quot;&quot;)</f><v></v></c><c r="LU103" s="38" t="str"><f aca="false">IF(AND(ISNUMBER(JY103),ISNUMBER(EK103)),JY103-EK103,&quot;&quot;)</f><v></v></c><c r="LV103" s="38" t="str"><f aca="false">IF(AND(ISNUMBER(JZ103),ISNUMBER(EL103)),JZ103-EL103,&quot;&quot;)</f><v></v></c><c r="LW103" s="38" t="str"><f aca="false">IF(AND(ISNUMBER(KA103),ISNUMBER(EM103)),KA103-EM103,&quot;&quot;)</f><v></v></c><c r="LX103" s="38" t="str"><f aca="false">IF(AND(ISNUMBER(KB103),ISNUMBER(EN103)),KB103-EN103,&quot;&quot;)</f><v></v></c><c r="LY103" s="38" t="str"><f aca="false">IF(AND(ISNUMBER(KC103),ISNUMBER(EO103)),KC103-EO103,&quot;&quot;)</f><v></v></c><c r="LZ103" s="38" t="str"><f aca="false">IF(AND(ISNUMBER(KD103),ISNUMBER(EP103)),KD103-EP103,&quot;&quot;)</f><v></v></c><c r="MA103" s="38" t="str"><f aca="false">IF(AND(ISNUMBER(HT103),ISNUMBER(FX103)),HT103-FX103,&quot;&quot;)</f><v></v></c><c r="MB103" s="38" t="str"><f aca="false">IF(AND(ISNUMBER(HU103),ISNUMBER(FY103)),HU103-FY103,&quot;&quot;)</f><v></v></c><c r="MC103" s="38" t="str"><f aca="false">IF(AND(ISNUMBER(HY103),ISNUMBER(GC103)),HY103-GC103,&quot;&quot;)</f><v></v></c><c r="MD103" s="38" t="n"><f aca="false">HZ103-GD103</f><v>0</v></c></row><row collapsed="false" customFormat="false" customHeight="true" hidden="false" ht="26.25" outlineLevel="0" r="104"><c r="A104" s="35" t="n"><v>41325</v></c><c r="B104" s="36" t="s"><v>520</v></c><c r="C104" s="36" t="s"><v>521</v></c><c r="D104" s="37" t="s"><v>339</v></c><c r="E104" s="38" t="n"><v>75</v></c><c r="F104" s="39" t="n"><v>13619</v></c><c r="G104" s="38" t="s"><v>340</v></c><c r="H104" s="38" t="s"><v>358</v></c><c r="I104" s="38" t="n"><v>1835813</v></c><c r="K104" s="91"/><c r="L104" s="41"/><c r="M104" s="41"/><c r="N104" s="41"/><c r="O104" s="41"/><c r="P104" s="38" t="n"><v>-0.5</v></c><c r="Q104" s="38" t="n"><v>-0.36</v></c><c r="R104" s="66" t="s"><v>334</v></c><c r="S104" s="44" t="n"><v>41324</v></c><c r="T104" s="45" t="n"><v>-0.5</v></c><c r="U104" s="45" t="n"><v>1</v></c><c r="V104" s="38" t="n"><v>20</v></c><c r="W104" s="38" t="n"><v>25</v></c><c r="X104" s="38" t="n"><v>14</v></c><c r="Y104" s="38" t="n"><v>590</v></c><c r="Z104" s="38" t="n"><v>23.88</v></c><c r="AA104" s="38" t="n"><v>11.8</v></c><c r="AB104" s="38" t="n"><v>5</v></c><c r="AC104" s="38" t="n"><v>3.09</v></c><c r="AD104" s="38" t="n"><v>43.27</v></c><c r="AE104" s="38" t="n"><v>86</v></c><c r="AF104" s="38" t="n"><v>43.49</v></c><c r="AG104" s="38" t="n"><v>176</v></c><c r="AH104" s="38" t="n"><v>0</v></c><c r="AI104" s="38" t="n"><f aca="false">IF(AND(ISNUMBER(SK),SK&gt;0),1,0)</f><v>0</v></c><c r="AK104" s="48" t="s"><v>371</v></c><c r="AZ104" s="38" t="str"><f aca="false">IF(ISNUMBER(AM104),AM104+0.5*AN104,&quot;&quot;)</f><v></v></c><c r="BA104" s="38" t="str"><f aca="false">IF(ISNUMBER(AZ104),IF(ISNUMBER(Q104),AZ104-Q104,&quot;MISSING&quot;),&quot;&quot;)</f><v></v></c><c r="BB104" s="38" t="str"><f aca="false">IF(AND(ISNUMBER(AR104),ISNUMBER(Y104)),AR104-Y104,IF(ISNUMBER(AR104),&quot;MISSING&quot;,&quot;&quot;))</f><v></v></c><c r="BC104" s="48" t="s"><v>336</v></c><c r="BR104" s="38" t="str"><f aca="false">IF(ISNUMBER(BE104),BE104+0.5*BF104,&quot;&quot;)</f><v></v></c><c r="BS104" s="38" t="str"><f aca="false">IF(ISNUMBER(BR104),IF(ISNUMBER($Q104),BR104-$Q104,&quot;MISSING&quot;),&quot;&quot;)</f><v></v></c><c r="BT104" s="38" t="str"><f aca="false">IF(AND(ISNUMBER(BJ104),ISNUMBER($Y104)),BJ104-$Y104,IF(ISNUMBER(BJ104),&quot;MISSING&quot;,&quot;&quot;))</f><v></v></c><c r="BU104" s="38" t="n"><f aca="false">IF(AND(ISBLANK($AM104),ISBLANK($BE104)),0,1)</f><v>0</v></c><c r="BV104" s="38" t="n"><f aca="false">IF(AND(ISNUMBER($AM104),ISNUMBER($BE104)),1,0)</f><v>0</v></c><c r="BW104" s="38" t="str"><f aca="false">IF(BV104,SE_PREOP,&quot;&quot;)</f><v></v></c><c r="BX104" s="38" t="str"><f aca="false">IF(FU_6_AND_12,SE_6,&quot;&quot;)</f><v></v></c><c r="BY104" s="38" t="str"><f aca="false">IF(FU_6_AND_12,SE_12,&quot;&quot;)</f><v></v></c><c r="BZ104" s="49" t="n"><f aca="false">IF(AND(ISNUMBER(BC104),ISNUMBER(BE104)),BC104-A104,IF(ISNUMBER(AK104),AK104-A104,0))</f><v>0</v></c><c r="CA104" s="50" t="n"><f aca="false">IF(BZ104&gt;0,BZ104/30,&quot;&quot;)</f><v>0</v></c><c r="CB104" s="38" t="str"><f aca="false">IF(AND(ISNUMBER(AZ104),ISNUMBER(BR104)),(BR104-AZ104),&quot;&quot;)</f><v></v></c><c r="CC104" s="38" t="str"><f aca="false">IF(AND(ISNUMBER(AX104), ISNUMBER(AD104)), AVERAGE(AX104,AV104)-AVERAGE(AD104,AF104),&quot;&quot;)</f><v></v></c><c r="CD104" s="38" t="str"><f aca="false">IF(AND(ISNUMBER(BN104), ISNUMBER(AD104)), AVERAGE(BN104,BP104)-AVERAGE(AD104,AF104),&quot;&quot;)</f><v></v></c><c r="CE104" s="38" t="str"><f aca="false">IF(ISNUMBER(CD104),CD104,IF(ISNUMBER(CC104),CC104,&quot;&quot;))</f><v></v></c><c r="CF104" s="38" t="str"><f aca="false">IF(AND(ISNUMBER(SPH_PREOP),ISNUMBER(SE_LAST_)),SPH_PREOP+CYL_PREOP/2,&quot;&quot;)</f><v></v></c><c r="CG104" s="38" t="str"><f aca="false">IF(ISNUMBER(SE_12),SE_12,IF(ISNUMBER(SE_6),SE_6,&quot;&quot;))</f><v></v></c><c r="CH104" s="51" t="str"><f aca="false">IF(AND(ISNUMBER(SE_LAST_),ISNUMBER(REF_TARGET)),SE_LAST_-REF_TARGET,&quot;&quot;)</f><v></v></c><c r="CI104" s="52" t="str"><f aca="false">IF(ISNUMBER(Y104),IF(ISNUMBER(BJ104),BJ104-Y104,IF(ISNUMBER(AR104),AR104-Y104,&quot;&quot;)),&quot;&quot;)</f><v></v></c><c r="CJ104" s="38" t="str"><f aca="false">IF(ISNUMBER(Z104),IF(ISNUMBER(AT104),AT104-Z104,IF(ISNUMBER(BL104),BL104-Z104,&quot;&quot;)),&quot;&quot;)</f><v></v></c><c r="CK104" s="53" t="str"><f aca="false">IF(ISNUMBER(LAST_SE_ERROR),REF_TARGET,&quot;&quot;)</f><v></v></c><c r="CL104" s="53" t="str"><f aca="false">IF(AND(OR(ISNUMBER(BH104),ISNUMBER(AP104)),ISNUMBER(W104)),-LOG(20/W104)--LOG(20/IF(ISNUMBER(BH104),BH104,AP104)),&quot;&quot;)</f><v></v></c><c r="CM104" s="54" t="n"><f aca="false">IF(ISNUMBER(BF104),BF104,IF(ISNUMBER(AN104),AN104,&quot;&quot;))</f><v>0</v></c><c r="CN104" s="54" t="n"><f aca="false">IF(AND(ISNUMBER(CM104),ISNUMBER(U104)),CM104-U104,&quot;&quot;)</f><v>0</v></c><c r="CO104" s="55" t="n"><f aca="false">IF(ISNUMBER(BCVA_12),BCVA_12,IF(ISNUMBER(BCVA_6),BCVA_6,&quot;&quot;))</f><v>0</v></c><c r="CP104" s="55" t="n"><f aca="false">IF(ISNUMBER(CO104),PREOP_BCVA,&quot;&quot;)</f><v>0</v></c><c r="CQ104" s="56" t="n"><f aca="false">IF(AND(REF_TARGET&lt;=0,REF_TARGET&gt;-1),IF(ISNUMBER(UDVA_12),UDVA_12,IF(ISNUMBER(UDVA_6),UDVA_6,&quot;&quot;)),&quot;&quot;)</f><v>0</v></c><c r="CR104" s="53" t="str"><f aca="false">IF(ISNUMBER(PREOP_PENTACAM_RV),IF(ISNUMBER(SPH_6),IF(ISNUMBER($EQ104),0,1),&quot;&quot;),&quot;&quot;)</f><v></v></c><c r="CS104" s="53" t="str"><f aca="false">IF(ISNUMBER(PREOP_PENTACAM_RV),IF(ISNUMBER(SPH_12),IF(ISNUMBER($GM104),0,1),&quot;&quot;),&quot;&quot;)</f><v></v></c><c r="CT104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04" s="52" t="str"><f aca="false">IF(ISNUMBER(GM104),GM104,IF(ISNUMBER(EQ104),EQ104,&quot;&quot;))</f><v></v></c><c r="IJ104" s="38" t="str"><f aca="false">IF(ISNUMBER(GN104),GN104,IF(ISNUMBER(ER104),ER104,&quot;&quot;))</f><v></v></c><c r="IK104" s="38" t="str"><f aca="false">IF(ISNUMBER(GO104),GO104,IF(ISNUMBER(ES104),ES104,&quot;&quot;))</f><v></v></c><c r="IL104" s="38" t="str"><f aca="false">IF(ISNUMBER(GP104),GP104,IF(ISNUMBER(ET104),ET104,&quot;&quot;))</f><v></v></c><c r="IM104" s="38" t="str"><f aca="false">IF(ISNUMBER(GQ104),GQ104,IF(ISNUMBER(EU104),EU104,&quot;&quot;))</f><v></v></c><c r="IN104" s="38" t="str"><f aca="false">IF(ISNUMBER(GR104),GR104,IF(ISNUMBER(EV104),EV104,&quot;&quot;))</f><v></v></c><c r="IO104" s="38" t="str"><f aca="false">IF(ISNUMBER(GS104),GS104,IF(ISNUMBER(EW104),EW104,&quot;&quot;))</f><v></v></c><c r="IP104" s="38" t="str"><f aca="false">IF(ISNUMBER(GT104),GT104,IF(ISNUMBER(EX104),EX104,&quot;&quot;))</f><v></v></c><c r="IQ104" s="38" t="str"><f aca="false">IF(ISNUMBER(GU104),GU104,IF(ISNUMBER(EY104),EY104,&quot;&quot;))</f><v></v></c><c r="IR104" s="38" t="str"><f aca="false">IF(ISNUMBER(GV104),GV104,IF(ISNUMBER(EZ104),EZ104,&quot;&quot;))</f><v></v></c><c r="IS104" s="38" t="str"><f aca="false">IF(ISNUMBER(GW104),GW104,IF(ISNUMBER(FA104),FA104,&quot;&quot;))</f><v></v></c><c r="IT104" s="38" t="str"><f aca="false">IF(ISNUMBER(GX104),GX104,IF(ISNUMBER(FB104),FB104,&quot;&quot;))</f><v></v></c><c r="IU104" s="38" t="str"><f aca="false">IF(ISNUMBER(GY104),GY104,IF(ISNUMBER(FC104),FC104,&quot;&quot;))</f><v></v></c><c r="IV104" s="38" t="str"><f aca="false">IF(ISNUMBER(GZ104),GZ104,IF(ISNUMBER(FD104),FD104,&quot;&quot;))</f><v></v></c><c r="IW104" s="38" t="str"><f aca="false">IF(ISNUMBER(HA104),HA104,IF(ISNUMBER(FE104),FE104,&quot;&quot;))</f><v></v></c><c r="IX104" s="38" t="str"><f aca="false">IF(ISNUMBER(HB104),HB104,IF(ISNUMBER(FF104),FF104,&quot;&quot;))</f><v></v></c><c r="IY104" s="38" t="str"><f aca="false">IF(ISNUMBER(HC104),HC104,IF(ISNUMBER(FG104),FG104,&quot;&quot;))</f><v></v></c><c r="IZ104" s="38" t="str"><f aca="false">IF(ISNUMBER(HD104),HD104,IF(ISNUMBER(FH104),FH104,&quot;&quot;))</f><v></v></c><c r="JA104" s="38" t="str"><f aca="false">IF(ISNUMBER(HE104),HE104,IF(ISNUMBER(FI104),FI104,&quot;&quot;))</f><v></v></c><c r="JB104" s="38" t="str"><f aca="false">IF(ISNUMBER(HF104),HF104,IF(ISNUMBER(FJ104),FJ104,&quot;&quot;))</f><v></v></c><c r="JC104" s="38" t="str"><f aca="false">IF(ISNUMBER(HG104),HG104,IF(ISNUMBER(FK104),FK104,&quot;&quot;))</f><v></v></c><c r="JD104" s="38" t="str"><f aca="false">IF(ISNUMBER(HH104),HH104,IF(ISNUMBER(FL104),FL104,&quot;&quot;))</f><v></v></c><c r="JE104" s="38" t="str"><f aca="false">IF(ISNUMBER(HI104),HI104,IF(ISNUMBER(FM104),FM104,&quot;&quot;))</f><v></v></c><c r="JF104" s="38" t="str"><f aca="false">IF(ISNUMBER(HJ104),HJ104,IF(ISNUMBER(FN104),FN104,&quot;&quot;))</f><v></v></c><c r="JG104" s="38" t="str"><f aca="false">IF(ISNUMBER(HK104),HK104,IF(ISNUMBER(FO104),FO104,&quot;&quot;))</f><v></v></c><c r="JH104" s="38" t="str"><f aca="false">IF(ISNUMBER(HL104),HL104,IF(ISNUMBER(FP104),FP104,&quot;&quot;))</f><v></v></c><c r="JI104" s="38" t="str"><f aca="false">IF(ISNUMBER(HM104),HM104,IF(ISNUMBER(FQ104),FQ104,&quot;&quot;))</f><v></v></c><c r="JJ104" s="38" t="str"><f aca="false">IF(ISNUMBER(HN104),HN104,IF(ISNUMBER(FR104),FR104,&quot;&quot;))</f><v></v></c><c r="JK104" s="38" t="str"><f aca="false">IF(ISNUMBER(HO104),HO104,IF(ISNUMBER(FS104),FS104,&quot;&quot;))</f><v></v></c><c r="JL104" s="38" t="str"><f aca="false">IF(ISNUMBER(HP104),HP104,IF(ISNUMBER(FT104),FT104,&quot;&quot;))</f><v></v></c><c r="JM104" s="38" t="str"><f aca="false">IF(ISNUMBER(HQ104),HQ104,IF(ISNUMBER(FU104),FU104,&quot;&quot;))</f><v></v></c><c r="JN104" s="51" t="str"><f aca="false">IF(ISNUMBER(HR104),HR104,IF(ISNUMBER(FV104),FV104,&quot;&quot;))</f><v></v></c><c r="JO104" s="59" t="str"><f aca="false">IF(ISNUMBER(HS104),HS104,IF(ISNUMBER(FW104),FW104,&quot;&quot;))</f><v></v></c><c r="JP104" s="59" t="str"><f aca="false">IF(ISNUMBER(HT104),HT104,IF(ISNUMBER(FX104),FX104,&quot;&quot;))</f><v></v></c><c r="JQ104" s="59" t="str"><f aca="false">IF(ISNUMBER(HU104),HU104,IF(ISNUMBER(FY104),FY104,&quot;&quot;))</f><v></v></c><c r="JR104" s="59" t="str"><f aca="false">IF(ISNUMBER(HV104),HV104,IF(ISNUMBER(FZ104),FZ104,&quot;&quot;))</f><v></v></c><c r="JS104" s="59" t="str"><f aca="false">IF(ISNUMBER(HW104),HW104,IF(ISNUMBER(GA104),GA104,&quot;&quot;))</f><v></v></c><c r="JT104" s="59" t="str"><f aca="false">IF(ISNUMBER(HX104),HX104,IF(ISNUMBER(GB104),GB104,&quot;&quot;))</f><v></v></c><c r="JU104" s="59" t="str"><f aca="false">IF(ISNUMBER(HY104),HY104,IF(ISNUMBER(GC104),GC104,&quot;&quot;))</f><v></v></c><c r="JV104" s="59" t="str"><f aca="false">IF(ISNUMBER(HZ104),HZ104,IF(ISNUMBER(GD104),GD104,&quot;&quot;))</f><v></v></c><c r="JW104" s="59" t="str"><f aca="false">IF(ISNUMBER(IA104),IA104,IF(ISNUMBER(GE104),GE104,&quot;&quot;))</f><v></v></c><c r="JX104" s="59" t="str"><f aca="false">IF(ISNUMBER(IB104),IB104,IF(ISNUMBER(GF104),GF104,&quot;&quot;))</f><v></v></c><c r="JY104" s="59" t="str"><f aca="false">IF(ISNUMBER(IC104),IC104,IF(ISNUMBER(GG104),GG104,&quot;&quot;))</f><v></v></c><c r="JZ104" s="59" t="str"><f aca="false">IF(ISNUMBER(ID104),ID104,IF(ISNUMBER(GH104),GH104,&quot;&quot;))</f><v></v></c><c r="KA104" s="59" t="str"><f aca="false">IF(ISNUMBER(IE104),IE104,IF(ISNUMBER(GI104),GI104,&quot;&quot;))</f><v></v></c><c r="KB104" s="59" t="str"><f aca="false">IF(ISNUMBER(IF104),IF104,IF(ISNUMBER(GJ104),GJ104,&quot;&quot;))</f><v></v></c><c r="KC104" s="59" t="str"><f aca="false">IF(ISNUMBER(IG104),IG104,IF(ISNUMBER(GK104),GK104,&quot;&quot;))</f><v></v></c><c r="KD104" s="61" t="str"><f aca="false">IF(ISNUMBER(IH104),IH104,IF(ISNUMBER(GL104),GL104,&quot;&quot;))</f><v></v></c><c r="KE104" s="52" t="str"><f aca="false">IF(AND(ISNUMBER(II104),ISNUMBER(CU104)),II104-CU104,&quot;&quot;)</f><v></v></c><c r="KF104" s="38" t="str"><f aca="false">IF(AND(ISNUMBER(IJ104),ISNUMBER(CV104)),IJ104-CV104,&quot;&quot;)</f><v></v></c><c r="KG104" s="38" t="str"><f aca="false">IF(AND(ISNUMBER(IK104),ISNUMBER(CW104)),IK104-CW104,&quot;&quot;)</f><v></v></c><c r="KH104" s="38" t="str"><f aca="false">IF(AND(ISNUMBER(IL104),ISNUMBER(CX104)),IL104-CX104,&quot;&quot;)</f><v></v></c><c r="KI104" s="38" t="str"><f aca="false">IF(AND(ISNUMBER(IM104),ISNUMBER(CY104)),IM104-CY104,&quot;&quot;)</f><v></v></c><c r="KJ104" s="38" t="str"><f aca="false">IF(AND(ISNUMBER(IN104),ISNUMBER(CZ104)),IN104-CZ104,&quot;&quot;)</f><v></v></c><c r="KK104" s="38" t="str"><f aca="false">IF(AND(ISNUMBER(IO104),ISNUMBER(DA104)),IO104-DA104,&quot;&quot;)</f><v></v></c><c r="KL104" s="38" t="str"><f aca="false">IF(AND(ISNUMBER(IP104),ISNUMBER(DB104)),IP104-DB104,&quot;&quot;)</f><v></v></c><c r="KM104" s="38" t="str"><f aca="false">IF(AND(ISNUMBER(IQ104),ISNUMBER(DC104)),IQ104-DC104,&quot;&quot;)</f><v></v></c><c r="KN104" s="38" t="str"><f aca="false">IF(AND(ISNUMBER(IR104),ISNUMBER(DD104)),IR104-DD104,&quot;&quot;)</f><v></v></c><c r="KO104" s="38" t="str"><f aca="false">IF(AND(ISNUMBER(IS104),ISNUMBER(DE104)),IS104-DE104,&quot;&quot;)</f><v></v></c><c r="KP104" s="38" t="str"><f aca="false">IF(AND(ISNUMBER(IT104),ISNUMBER(DF104)),IT104-DF104,&quot;&quot;)</f><v></v></c><c r="KQ104" s="38" t="str"><f aca="false">IF(AND(ISNUMBER(IU104),ISNUMBER(DG104)),IU104-DG104,&quot;&quot;)</f><v></v></c><c r="KR104" s="38" t="str"><f aca="false">IF(AND(ISNUMBER(IV104),ISNUMBER(DH104)),IV104-DH104,&quot;&quot;)</f><v></v></c><c r="KS104" s="38" t="str"><f aca="false">IF(AND(ISNUMBER(IW104),ISNUMBER(DI104)),IW104-DI104,&quot;&quot;)</f><v></v></c><c r="KT104" s="38" t="str"><f aca="false">IF(AND(ISNUMBER(IX104),ISNUMBER(DJ104)),IX104-DJ104,&quot;&quot;)</f><v></v></c><c r="KU104" s="38" t="str"><f aca="false">IF(AND(ISNUMBER(IY104),ISNUMBER(DK104)),IY104-DK104,&quot;&quot;)</f><v></v></c><c r="KV104" s="38" t="str"><f aca="false">IF(AND(ISNUMBER(IZ104),ISNUMBER(DL104)),IZ104-DL104,&quot;&quot;)</f><v></v></c><c r="KW104" s="38" t="str"><f aca="false">IF(AND(ISNUMBER(JA104),ISNUMBER(DM104)),JA104-DM104,&quot;&quot;)</f><v></v></c><c r="KX104" s="38" t="str"><f aca="false">IF(AND(ISNUMBER(JB104),ISNUMBER(DN104)),JB104-DN104,&quot;&quot;)</f><v></v></c><c r="KY104" s="38" t="str"><f aca="false">IF(AND(ISNUMBER(JC104),ISNUMBER(DO104)),JC104-DO104,&quot;&quot;)</f><v></v></c><c r="KZ104" s="38" t="str"><f aca="false">IF(AND(ISNUMBER(JD104),ISNUMBER(DP104)),JD104-DP104,&quot;&quot;)</f><v></v></c><c r="LA104" s="38" t="str"><f aca="false">IF(AND(ISNUMBER(JE104),ISNUMBER(DQ104)),JE104-DQ104,&quot;&quot;)</f><v></v></c><c r="LB104" s="38" t="str"><f aca="false">IF(AND(ISNUMBER(JF104),ISNUMBER(DR104)),JF104-DR104,&quot;&quot;)</f><v></v></c><c r="LC104" s="38" t="str"><f aca="false">IF(AND(ISNUMBER(JG104),ISNUMBER(DS104)),JG104-DS104,&quot;&quot;)</f><v></v></c><c r="LD104" s="38" t="str"><f aca="false">IF(AND(ISNUMBER(JH104),ISNUMBER(DT104)),JH104-DT104,&quot;&quot;)</f><v></v></c><c r="LE104" s="38" t="str"><f aca="false">IF(AND(ISNUMBER(JI104),ISNUMBER(DU104)),JI104-DU104,&quot;&quot;)</f><v></v></c><c r="LF104" s="38" t="str"><f aca="false">IF(AND(ISNUMBER(JJ104),ISNUMBER(DV104)),JJ104-DV104,&quot;&quot;)</f><v></v></c><c r="LG104" s="38" t="str"><f aca="false">IF(AND(ISNUMBER(JK104),ISNUMBER(DW104)),JK104-DW104,&quot;&quot;)</f><v></v></c><c r="LH104" s="38" t="str"><f aca="false">IF(AND(ISNUMBER(JL104),ISNUMBER(DX104)),JL104-DX104,&quot;&quot;)</f><v></v></c><c r="LI104" s="38" t="str"><f aca="false">IF(AND(ISNUMBER(JM104),ISNUMBER(DY104)),JM104-DY104,&quot;&quot;)</f><v></v></c><c r="LJ104" s="38" t="str"><f aca="false">IF(AND(ISNUMBER(JN104),ISNUMBER(DZ104)),JN104-DZ104,&quot;&quot;)</f><v></v></c><c r="LK104" s="38" t="str"><f aca="false">IF(AND(ISNUMBER(JO104),ISNUMBER(EA104)),JO104-EA104,&quot;&quot;)</f><v></v></c><c r="LL104" s="38" t="str"><f aca="false">IF(AND(ISNUMBER(JP104),ISNUMBER(EB104)),JP104-EB104,&quot;&quot;)</f><v></v></c><c r="LM104" s="38" t="str"><f aca="false">IF(AND(ISNUMBER(JQ104),ISNUMBER(EC104)),JQ104-EC104,&quot;&quot;)</f><v></v></c><c r="LN104" s="38" t="str"><f aca="false">IF(AND(ISNUMBER(JR104),ISNUMBER(ED104)),JR104-ED104,&quot;&quot;)</f><v></v></c><c r="LO104" s="38" t="str"><f aca="false">IF(AND(ISNUMBER(JS104),ISNUMBER(EE104)),JS104-EE104,&quot;&quot;)</f><v></v></c><c r="LP104" s="38" t="str"><f aca="false">IF(AND(ISNUMBER(JT104),ISNUMBER(EF104)),JT104-EF104,&quot;&quot;)</f><v></v></c><c r="LQ104" s="38" t="str"><f aca="false">IF(AND(ISNUMBER(JU104),ISNUMBER(EG104)),JU104-EG104,&quot;&quot;)</f><v></v></c><c r="LR104" s="38" t="str"><f aca="false">IF(AND(ISNUMBER(JV104),ISNUMBER(EH104)),JV104-EH104,&quot;&quot;)</f><v></v></c><c r="LS104" s="38" t="str"><f aca="false">IF(AND(ISNUMBER(JW104),ISNUMBER(EI104)),JW104-EI104,&quot;&quot;)</f><v></v></c><c r="LT104" s="38" t="str"><f aca="false">IF(AND(ISNUMBER(JX104),ISNUMBER(EJ104)),JX104-EJ104,&quot;&quot;)</f><v></v></c><c r="LU104" s="38" t="str"><f aca="false">IF(AND(ISNUMBER(JY104),ISNUMBER(EK104)),JY104-EK104,&quot;&quot;)</f><v></v></c><c r="LV104" s="38" t="str"><f aca="false">IF(AND(ISNUMBER(JZ104),ISNUMBER(EL104)),JZ104-EL104,&quot;&quot;)</f><v></v></c><c r="LW104" s="38" t="str"><f aca="false">IF(AND(ISNUMBER(KA104),ISNUMBER(EM104)),KA104-EM104,&quot;&quot;)</f><v></v></c><c r="LX104" s="38" t="str"><f aca="false">IF(AND(ISNUMBER(KB104),ISNUMBER(EN104)),KB104-EN104,&quot;&quot;)</f><v></v></c><c r="LY104" s="38" t="str"><f aca="false">IF(AND(ISNUMBER(KC104),ISNUMBER(EO104)),KC104-EO104,&quot;&quot;)</f><v></v></c><c r="LZ104" s="38" t="str"><f aca="false">IF(AND(ISNUMBER(KD104),ISNUMBER(EP104)),KD104-EP104,&quot;&quot;)</f><v></v></c><c r="MA104" s="38" t="str"><f aca="false">IF(AND(ISNUMBER(HT104),ISNUMBER(FX104)),HT104-FX104,&quot;&quot;)</f><v></v></c><c r="MB104" s="38" t="str"><f aca="false">IF(AND(ISNUMBER(HU104),ISNUMBER(FY104)),HU104-FY104,&quot;&quot;)</f><v></v></c><c r="MC104" s="38" t="str"><f aca="false">IF(AND(ISNUMBER(HY104),ISNUMBER(GC104)),HY104-GC104,&quot;&quot;)</f><v></v></c><c r="MD104" s="38" t="n"><f aca="false">HZ104-GD104</f><v>0</v></c></row><row collapsed="false" customFormat="false" customHeight="true" hidden="false" ht="26.25" outlineLevel="0" r="105"><c r="A105" s="35" t="n"><v>41283</v></c><c r="B105" s="36" t="s"><v>520</v></c><c r="C105" s="92" t="s"><v>521</v></c><c r="D105" s="37" t="s"><v>331</v></c><c r="E105" s="38" t="n"><v>75</v></c><c r="F105" s="39" t="n"><v>13619</v></c><c r="G105" s="38" t="s"><v>340</v></c><c r="H105" s="38" t="s"><v>358</v></c><c r="I105" s="38" t="n"><v>1835813</v></c><c r="K105" s="40"/><c r="L105" s="41"/><c r="M105" s="41"/><c r="N105" s="41"/><c r="O105" s="41"/><c r="P105" s="38" t="n"><v>-0.5</v></c><c r="Q105" s="38" t="n"><v>-0.56</v></c><c r="R105" s="66" t="s"><v>334</v></c><c r="S105" s="44" t="n"><v>41214</v></c><c r="T105" s="45" t="n"><v>0.75</v></c><c r="U105" s="45" t="n"><v>0.75</v></c><c r="V105" s="38" t="n"><v>178</v></c><c r="W105" s="38" t="n"><v>40</v></c><c r="X105" s="38" t="n"><v>15</v></c><c r="Y105" s="38" t="n"><v>599</v></c><c r="Z105" s="38" t="n"><v>23.89</v></c><c r="AA105" s="38" t="n"><v>12</v></c><c r="AB105" s="38" t="n"><v>4.87</v></c><c r="AC105" s="38" t="n"><v>2.98</v></c><c r="AD105" s="38" t="n"><v>42.45</v></c><c r="AE105" s="38" t="n"><v>85</v></c><c r="AF105" s="38" t="n"><v>43.1</v></c><c r="AG105" s="38" t="n"><v>175</v></c><c r="AH105" s="38" t="n"><v>0</v></c><c r="AI105" s="38" t="n"><f aca="false">IF(AND(ISNUMBER(SK),SK&gt;0),1,0)</f><v>0</v></c><c r="AK105" s="48" t="s"><v>371</v></c><c r="AZ105" s="38" t="str"><f aca="false">IF(ISNUMBER(AM105),AM105+0.5*AN105,&quot;&quot;)</f><v></v></c><c r="BA105" s="38" t="str"><f aca="false">IF(ISNUMBER(AZ105),IF(ISNUMBER(Q105),AZ105-Q105,&quot;MISSING&quot;),&quot;&quot;)</f><v></v></c><c r="BB105" s="38" t="str"><f aca="false">IF(AND(ISNUMBER(AR105),ISNUMBER(Y105)),AR105-Y105,IF(ISNUMBER(AR105),&quot;MISSING&quot;,&quot;&quot;))</f><v></v></c><c r="BC105" s="48" t="s"><v>336</v></c><c r="BR105" s="38" t="str"><f aca="false">IF(ISNUMBER(BE105),BE105+0.5*BF105,&quot;&quot;)</f><v></v></c><c r="BS105" s="38" t="str"><f aca="false">IF(ISNUMBER(BR105),IF(ISNUMBER($Q105),BR105-$Q105,&quot;MISSING&quot;),&quot;&quot;)</f><v></v></c><c r="BT105" s="38" t="str"><f aca="false">IF(AND(ISNUMBER(BJ105),ISNUMBER($Y105)),BJ105-$Y105,IF(ISNUMBER(BJ105),&quot;MISSING&quot;,&quot;&quot;))</f><v></v></c><c r="BU105" s="38" t="n"><f aca="false">IF(AND(ISBLANK($AM105),ISBLANK($BE105)),0,1)</f><v>0</v></c><c r="BV105" s="38" t="n"><f aca="false">IF(AND(ISNUMBER($AM105),ISNUMBER($BE105)),1,0)</f><v>0</v></c><c r="BW105" s="38" t="str"><f aca="false">IF(BV105,SE_PREOP,&quot;&quot;)</f><v></v></c><c r="BX105" s="38" t="str"><f aca="false">IF(FU_6_AND_12,SE_6,&quot;&quot;)</f><v></v></c><c r="BY105" s="38" t="str"><f aca="false">IF(FU_6_AND_12,SE_12,&quot;&quot;)</f><v></v></c><c r="BZ105" s="49" t="n"><f aca="false">IF(AND(ISNUMBER(BC105),ISNUMBER(BE105)),BC105-A105,IF(ISNUMBER(AK105),AK105-A105,0))</f><v>0</v></c><c r="CA105" s="50" t="n"><f aca="false">IF(BZ105&gt;0,BZ105/30,&quot;&quot;)</f><v>0</v></c><c r="CB105" s="38" t="str"><f aca="false">IF(AND(ISNUMBER(AZ105),ISNUMBER(BR105)),(BR105-AZ105),&quot;&quot;)</f><v></v></c><c r="CC105" s="38" t="str"><f aca="false">IF(AND(ISNUMBER(AX105), ISNUMBER(AD105)), AVERAGE(AX105,AV105)-AVERAGE(AD105,AF105),&quot;&quot;)</f><v></v></c><c r="CD105" s="38" t="str"><f aca="false">IF(AND(ISNUMBER(BN105), ISNUMBER(AD105)), AVERAGE(BN105,BP105)-AVERAGE(AD105,AF105),&quot;&quot;)</f><v></v></c><c r="CE105" s="38" t="str"><f aca="false">IF(ISNUMBER(CD105),CD105,IF(ISNUMBER(CC105),CC105,&quot;&quot;))</f><v></v></c><c r="CF105" s="38" t="str"><f aca="false">IF(AND(ISNUMBER(SPH_PREOP),ISNUMBER(SE_LAST_)),SPH_PREOP+CYL_PREOP/2,&quot;&quot;)</f><v></v></c><c r="CG105" s="38" t="str"><f aca="false">IF(ISNUMBER(SE_12),SE_12,IF(ISNUMBER(SE_6),SE_6,&quot;&quot;))</f><v></v></c><c r="CH105" s="51" t="str"><f aca="false">IF(AND(ISNUMBER(SE_LAST_),ISNUMBER(REF_TARGET)),SE_LAST_-REF_TARGET,&quot;&quot;)</f><v></v></c><c r="CI105" s="52" t="str"><f aca="false">IF(ISNUMBER(Y105),IF(ISNUMBER(BJ105),BJ105-Y105,IF(ISNUMBER(AR105),AR105-Y105,&quot;&quot;)),&quot;&quot;)</f><v></v></c><c r="CJ105" s="38" t="str"><f aca="false">IF(ISNUMBER(Z105),IF(ISNUMBER(AT105),AT105-Z105,IF(ISNUMBER(BL105),BL105-Z105,&quot;&quot;)),&quot;&quot;)</f><v></v></c><c r="CK105" s="53" t="str"><f aca="false">IF(ISNUMBER(LAST_SE_ERROR),REF_TARGET,&quot;&quot;)</f><v></v></c><c r="CL105" s="53" t="str"><f aca="false">IF(AND(OR(ISNUMBER(BH105),ISNUMBER(AP105)),ISNUMBER(W105)),-LOG(20/W105)--LOG(20/IF(ISNUMBER(BH105),BH105,AP105)),&quot;&quot;)</f><v></v></c><c r="CM105" s="54" t="n"><f aca="false">IF(ISNUMBER(BF105),BF105,IF(ISNUMBER(AN105),AN105,&quot;&quot;))</f><v>0</v></c><c r="CN105" s="54" t="n"><f aca="false">IF(AND(ISNUMBER(CM105),ISNUMBER(U105)),CM105-U105,&quot;&quot;)</f><v>0</v></c><c r="CO105" s="55" t="n"><f aca="false">IF(ISNUMBER(BCVA_12),BCVA_12,IF(ISNUMBER(BCVA_6),BCVA_6,&quot;&quot;))</f><v>0</v></c><c r="CP105" s="55" t="n"><f aca="false">IF(ISNUMBER(CO105),PREOP_BCVA,&quot;&quot;)</f><v>0</v></c><c r="CQ105" s="56" t="n"><f aca="false">IF(AND(REF_TARGET&lt;=0,REF_TARGET&gt;-1),IF(ISNUMBER(UDVA_12),UDVA_12,IF(ISNUMBER(UDVA_6),UDVA_6,&quot;&quot;)),&quot;&quot;)</f><v>0</v></c><c r="CR105" s="53" t="str"><f aca="false">IF(ISNUMBER(PREOP_PENTACAM_RV),IF(ISNUMBER(SPH_6),IF(ISNUMBER($EQ105),0,1),&quot;&quot;),&quot;&quot;)</f><v></v></c><c r="CS105" s="53" t="str"><f aca="false">IF(ISNUMBER(PREOP_PENTACAM_RV),IF(ISNUMBER(SPH_12),IF(ISNUMBER($GM105),0,1),&quot;&quot;),&quot;&quot;)</f><v></v></c><c r="CT105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05" s="0" t="n"><v>7.9</v></c><c r="CV105" s="38" t="n"><v>8.09</v></c><c r="CW105" s="38" t="n"><v>62.6</v></c><c r="CX105" s="38" t="n"><v>1</v></c><c r="CY105" s="38" t="n"><v>0.2</v></c><c r="CZ105" s="38" t="n"><v>0.51</v></c><c r="DA105" s="38" t="n"><v>2.5</v></c><c r="DB105" s="38" t="n"><v>3.13</v></c><c r="DC105" s="38" t="n"><v>636</v></c><c r="DD105" s="38" t="n"><v>637</v></c><c r="DE105" s="38" t="n"><v>729</v></c><c r="DF105" s="38" t="n"><v>665</v></c><c r="DG105" s="38" t="n"><v>676</v></c><c r="DH105" s="38" t="n"><v>682</v></c><c r="DI105" s="38" t="n"><v>635</v></c><c r="DJ105" s="38" t="n"><v>-0.35</v></c><c r="DK105" s="38" t="n"><v>0.07</v></c><c r="DL105" s="38" t="n"><v>8.02</v></c><c r="DM105" s="38" t="n"><v>7.97</v></c><c r="DN105" s="38" t="n"><v>7.96</v></c><c r="DO105" s="38" t="n"><v>8.12</v></c><c r="DP105" s="38" t="n"><v>8.51</v></c><c r="DQ105" s="38" t="n"><v>8.82</v></c><c r="DR105" s="38" t="n"><v>0</v></c><c r="DS105" s="38" t="n"><v>1</v></c><c r="DT105" s="38" t="n"><v>6.8</v></c><c r="DU105" s="38" t="n"><v>6.67</v></c><c r="DV105" s="38" t="n"><v>6.71</v></c><c r="DW105" s="38" t="n"><v>6.99</v></c><c r="DX105" s="38" t="n"><v>7.22</v></c><c r="DY105" s="38" t="n"><v>7.39</v></c><c r="DZ105" s="38" t="n"><v>0</v></c><c r="EA105" s="58" t="n"><v>1</v></c><c r="EB105" s="59" t="n"><v>41.7</v></c><c r="EC105" s="59" t="n"><v>42.7</v></c><c r="ED105" s="59" t="n"><v>42.2</v></c><c r="EE105" s="59" t="n"><v>62.6</v></c><c r="EF105" s="59" t="n"><v>1</v></c><c r="EG105" s="59" t="n"><v>-5.8</v></c><c r="EH105" s="59" t="n"><v>-6</v></c><c r="EI105" s="59" t="n"><v>-5.9</v></c><c r="EJ105" s="59" t="n"><v>14.7</v></c><c r="EK105" s="59" t="n"><v>0.2</v></c><c r="EL105" s="59" t="n"><v>4.6</v></c><c r="EM105" s="59" t="n"><v>13.2</v></c><c r="EN105" s="59" t="n"><v>27.7</v></c><c r="EO105" s="59" t="n"><v>64.5</v></c><c r="EP105" s="60" t="n"><v>14</v></c><c r="II105" s="52" t="str"><f aca="false">IF(ISNUMBER(GM105),GM105,IF(ISNUMBER(EQ105),EQ105,&quot;&quot;))</f><v></v></c><c r="IJ105" s="38" t="str"><f aca="false">IF(ISNUMBER(GN105),GN105,IF(ISNUMBER(ER105),ER105,&quot;&quot;))</f><v></v></c><c r="IK105" s="38" t="str"><f aca="false">IF(ISNUMBER(GO105),GO105,IF(ISNUMBER(ES105),ES105,&quot;&quot;))</f><v></v></c><c r="IL105" s="38" t="str"><f aca="false">IF(ISNUMBER(GP105),GP105,IF(ISNUMBER(ET105),ET105,&quot;&quot;))</f><v></v></c><c r="IM105" s="38" t="str"><f aca="false">IF(ISNUMBER(GQ105),GQ105,IF(ISNUMBER(EU105),EU105,&quot;&quot;))</f><v></v></c><c r="IN105" s="38" t="str"><f aca="false">IF(ISNUMBER(GR105),GR105,IF(ISNUMBER(EV105),EV105,&quot;&quot;))</f><v></v></c><c r="IO105" s="38" t="str"><f aca="false">IF(ISNUMBER(GS105),GS105,IF(ISNUMBER(EW105),EW105,&quot;&quot;))</f><v></v></c><c r="IP105" s="38" t="str"><f aca="false">IF(ISNUMBER(GT105),GT105,IF(ISNUMBER(EX105),EX105,&quot;&quot;))</f><v></v></c><c r="IQ105" s="38" t="str"><f aca="false">IF(ISNUMBER(GU105),GU105,IF(ISNUMBER(EY105),EY105,&quot;&quot;))</f><v></v></c><c r="IR105" s="38" t="str"><f aca="false">IF(ISNUMBER(GV105),GV105,IF(ISNUMBER(EZ105),EZ105,&quot;&quot;))</f><v></v></c><c r="IS105" s="38" t="str"><f aca="false">IF(ISNUMBER(GW105),GW105,IF(ISNUMBER(FA105),FA105,&quot;&quot;))</f><v></v></c><c r="IT105" s="38" t="str"><f aca="false">IF(ISNUMBER(GX105),GX105,IF(ISNUMBER(FB105),FB105,&quot;&quot;))</f><v></v></c><c r="IU105" s="38" t="str"><f aca="false">IF(ISNUMBER(GY105),GY105,IF(ISNUMBER(FC105),FC105,&quot;&quot;))</f><v></v></c><c r="IV105" s="38" t="str"><f aca="false">IF(ISNUMBER(GZ105),GZ105,IF(ISNUMBER(FD105),FD105,&quot;&quot;))</f><v></v></c><c r="IW105" s="38" t="str"><f aca="false">IF(ISNUMBER(HA105),HA105,IF(ISNUMBER(FE105),FE105,&quot;&quot;))</f><v></v></c><c r="IX105" s="38" t="str"><f aca="false">IF(ISNUMBER(HB105),HB105,IF(ISNUMBER(FF105),FF105,&quot;&quot;))</f><v></v></c><c r="IY105" s="38" t="str"><f aca="false">IF(ISNUMBER(HC105),HC105,IF(ISNUMBER(FG105),FG105,&quot;&quot;))</f><v></v></c><c r="IZ105" s="38" t="str"><f aca="false">IF(ISNUMBER(HD105),HD105,IF(ISNUMBER(FH105),FH105,&quot;&quot;))</f><v></v></c><c r="JA105" s="38" t="str"><f aca="false">IF(ISNUMBER(HE105),HE105,IF(ISNUMBER(FI105),FI105,&quot;&quot;))</f><v></v></c><c r="JB105" s="38" t="str"><f aca="false">IF(ISNUMBER(HF105),HF105,IF(ISNUMBER(FJ105),FJ105,&quot;&quot;))</f><v></v></c><c r="JC105" s="38" t="str"><f aca="false">IF(ISNUMBER(HG105),HG105,IF(ISNUMBER(FK105),FK105,&quot;&quot;))</f><v></v></c><c r="JD105" s="38" t="str"><f aca="false">IF(ISNUMBER(HH105),HH105,IF(ISNUMBER(FL105),FL105,&quot;&quot;))</f><v></v></c><c r="JE105" s="38" t="str"><f aca="false">IF(ISNUMBER(HI105),HI105,IF(ISNUMBER(FM105),FM105,&quot;&quot;))</f><v></v></c><c r="JF105" s="38" t="str"><f aca="false">IF(ISNUMBER(HJ105),HJ105,IF(ISNUMBER(FN105),FN105,&quot;&quot;))</f><v></v></c><c r="JG105" s="38" t="str"><f aca="false">IF(ISNUMBER(HK105),HK105,IF(ISNUMBER(FO105),FO105,&quot;&quot;))</f><v></v></c><c r="JH105" s="38" t="str"><f aca="false">IF(ISNUMBER(HL105),HL105,IF(ISNUMBER(FP105),FP105,&quot;&quot;))</f><v></v></c><c r="JI105" s="38" t="str"><f aca="false">IF(ISNUMBER(HM105),HM105,IF(ISNUMBER(FQ105),FQ105,&quot;&quot;))</f><v></v></c><c r="JJ105" s="38" t="str"><f aca="false">IF(ISNUMBER(HN105),HN105,IF(ISNUMBER(FR105),FR105,&quot;&quot;))</f><v></v></c><c r="JK105" s="38" t="str"><f aca="false">IF(ISNUMBER(HO105),HO105,IF(ISNUMBER(FS105),FS105,&quot;&quot;))</f><v></v></c><c r="JL105" s="38" t="str"><f aca="false">IF(ISNUMBER(HP105),HP105,IF(ISNUMBER(FT105),FT105,&quot;&quot;))</f><v></v></c><c r="JM105" s="38" t="str"><f aca="false">IF(ISNUMBER(HQ105),HQ105,IF(ISNUMBER(FU105),FU105,&quot;&quot;))</f><v></v></c><c r="JN105" s="51" t="str"><f aca="false">IF(ISNUMBER(HR105),HR105,IF(ISNUMBER(FV105),FV105,&quot;&quot;))</f><v></v></c><c r="JO105" s="59" t="str"><f aca="false">IF(ISNUMBER(HS105),HS105,IF(ISNUMBER(FW105),FW105,&quot;&quot;))</f><v></v></c><c r="JP105" s="59" t="str"><f aca="false">IF(ISNUMBER(HT105),HT105,IF(ISNUMBER(FX105),FX105,&quot;&quot;))</f><v></v></c><c r="JQ105" s="59" t="str"><f aca="false">IF(ISNUMBER(HU105),HU105,IF(ISNUMBER(FY105),FY105,&quot;&quot;))</f><v></v></c><c r="JR105" s="59" t="str"><f aca="false">IF(ISNUMBER(HV105),HV105,IF(ISNUMBER(FZ105),FZ105,&quot;&quot;))</f><v></v></c><c r="JS105" s="59" t="str"><f aca="false">IF(ISNUMBER(HW105),HW105,IF(ISNUMBER(GA105),GA105,&quot;&quot;))</f><v></v></c><c r="JT105" s="59" t="str"><f aca="false">IF(ISNUMBER(HX105),HX105,IF(ISNUMBER(GB105),GB105,&quot;&quot;))</f><v></v></c><c r="JU105" s="59" t="str"><f aca="false">IF(ISNUMBER(HY105),HY105,IF(ISNUMBER(GC105),GC105,&quot;&quot;))</f><v></v></c><c r="JV105" s="59" t="str"><f aca="false">IF(ISNUMBER(HZ105),HZ105,IF(ISNUMBER(GD105),GD105,&quot;&quot;))</f><v></v></c><c r="JW105" s="59" t="str"><f aca="false">IF(ISNUMBER(IA105),IA105,IF(ISNUMBER(GE105),GE105,&quot;&quot;))</f><v></v></c><c r="JX105" s="59" t="str"><f aca="false">IF(ISNUMBER(IB105),IB105,IF(ISNUMBER(GF105),GF105,&quot;&quot;))</f><v></v></c><c r="JY105" s="59" t="str"><f aca="false">IF(ISNUMBER(IC105),IC105,IF(ISNUMBER(GG105),GG105,&quot;&quot;))</f><v></v></c><c r="JZ105" s="59" t="str"><f aca="false">IF(ISNUMBER(ID105),ID105,IF(ISNUMBER(GH105),GH105,&quot;&quot;))</f><v></v></c><c r="KA105" s="59" t="str"><f aca="false">IF(ISNUMBER(IE105),IE105,IF(ISNUMBER(GI105),GI105,&quot;&quot;))</f><v></v></c><c r="KB105" s="59" t="str"><f aca="false">IF(ISNUMBER(IF105),IF105,IF(ISNUMBER(GJ105),GJ105,&quot;&quot;))</f><v></v></c><c r="KC105" s="59" t="str"><f aca="false">IF(ISNUMBER(IG105),IG105,IF(ISNUMBER(GK105),GK105,&quot;&quot;))</f><v></v></c><c r="KD105" s="61" t="str"><f aca="false">IF(ISNUMBER(IH105),IH105,IF(ISNUMBER(GL105),GL105,&quot;&quot;))</f><v></v></c><c r="KE105" s="52" t="str"><f aca="false">IF(AND(ISNUMBER(II105),ISNUMBER(CU105)),II105-CU105,&quot;&quot;)</f><v></v></c><c r="KF105" s="38" t="str"><f aca="false">IF(AND(ISNUMBER(IJ105),ISNUMBER(CV105)),IJ105-CV105,&quot;&quot;)</f><v></v></c><c r="KG105" s="38" t="str"><f aca="false">IF(AND(ISNUMBER(IK105),ISNUMBER(CW105)),IK105-CW105,&quot;&quot;)</f><v></v></c><c r="KH105" s="38" t="str"><f aca="false">IF(AND(ISNUMBER(IL105),ISNUMBER(CX105)),IL105-CX105,&quot;&quot;)</f><v></v></c><c r="KI105" s="38" t="str"><f aca="false">IF(AND(ISNUMBER(IM105),ISNUMBER(CY105)),IM105-CY105,&quot;&quot;)</f><v></v></c><c r="KJ105" s="38" t="str"><f aca="false">IF(AND(ISNUMBER(IN105),ISNUMBER(CZ105)),IN105-CZ105,&quot;&quot;)</f><v></v></c><c r="KK105" s="38" t="str"><f aca="false">IF(AND(ISNUMBER(IO105),ISNUMBER(DA105)),IO105-DA105,&quot;&quot;)</f><v></v></c><c r="KL105" s="38" t="str"><f aca="false">IF(AND(ISNUMBER(IP105),ISNUMBER(DB105)),IP105-DB105,&quot;&quot;)</f><v></v></c><c r="KM105" s="38" t="str"><f aca="false">IF(AND(ISNUMBER(IQ105),ISNUMBER(DC105)),IQ105-DC105,&quot;&quot;)</f><v></v></c><c r="KN105" s="38" t="str"><f aca="false">IF(AND(ISNUMBER(IR105),ISNUMBER(DD105)),IR105-DD105,&quot;&quot;)</f><v></v></c><c r="KO105" s="38" t="str"><f aca="false">IF(AND(ISNUMBER(IS105),ISNUMBER(DE105)),IS105-DE105,&quot;&quot;)</f><v></v></c><c r="KP105" s="38" t="str"><f aca="false">IF(AND(ISNUMBER(IT105),ISNUMBER(DF105)),IT105-DF105,&quot;&quot;)</f><v></v></c><c r="KQ105" s="38" t="str"><f aca="false">IF(AND(ISNUMBER(IU105),ISNUMBER(DG105)),IU105-DG105,&quot;&quot;)</f><v></v></c><c r="KR105" s="38" t="str"><f aca="false">IF(AND(ISNUMBER(IV105),ISNUMBER(DH105)),IV105-DH105,&quot;&quot;)</f><v></v></c><c r="KS105" s="38" t="str"><f aca="false">IF(AND(ISNUMBER(IW105),ISNUMBER(DI105)),IW105-DI105,&quot;&quot;)</f><v></v></c><c r="KT105" s="38" t="str"><f aca="false">IF(AND(ISNUMBER(IX105),ISNUMBER(DJ105)),IX105-DJ105,&quot;&quot;)</f><v></v></c><c r="KU105" s="38" t="str"><f aca="false">IF(AND(ISNUMBER(IY105),ISNUMBER(DK105)),IY105-DK105,&quot;&quot;)</f><v></v></c><c r="KV105" s="38" t="str"><f aca="false">IF(AND(ISNUMBER(IZ105),ISNUMBER(DL105)),IZ105-DL105,&quot;&quot;)</f><v></v></c><c r="KW105" s="38" t="str"><f aca="false">IF(AND(ISNUMBER(JA105),ISNUMBER(DM105)),JA105-DM105,&quot;&quot;)</f><v></v></c><c r="KX105" s="38" t="str"><f aca="false">IF(AND(ISNUMBER(JB105),ISNUMBER(DN105)),JB105-DN105,&quot;&quot;)</f><v></v></c><c r="KY105" s="38" t="str"><f aca="false">IF(AND(ISNUMBER(JC105),ISNUMBER(DO105)),JC105-DO105,&quot;&quot;)</f><v></v></c><c r="KZ105" s="38" t="str"><f aca="false">IF(AND(ISNUMBER(JD105),ISNUMBER(DP105)),JD105-DP105,&quot;&quot;)</f><v></v></c><c r="LA105" s="38" t="str"><f aca="false">IF(AND(ISNUMBER(JE105),ISNUMBER(DQ105)),JE105-DQ105,&quot;&quot;)</f><v></v></c><c r="LB105" s="38" t="str"><f aca="false">IF(AND(ISNUMBER(JF105),ISNUMBER(DR105)),JF105-DR105,&quot;&quot;)</f><v></v></c><c r="LC105" s="38" t="str"><f aca="false">IF(AND(ISNUMBER(JG105),ISNUMBER(DS105)),JG105-DS105,&quot;&quot;)</f><v></v></c><c r="LD105" s="38" t="str"><f aca="false">IF(AND(ISNUMBER(JH105),ISNUMBER(DT105)),JH105-DT105,&quot;&quot;)</f><v></v></c><c r="LE105" s="38" t="str"><f aca="false">IF(AND(ISNUMBER(JI105),ISNUMBER(DU105)),JI105-DU105,&quot;&quot;)</f><v></v></c><c r="LF105" s="38" t="str"><f aca="false">IF(AND(ISNUMBER(JJ105),ISNUMBER(DV105)),JJ105-DV105,&quot;&quot;)</f><v></v></c><c r="LG105" s="38" t="str"><f aca="false">IF(AND(ISNUMBER(JK105),ISNUMBER(DW105)),JK105-DW105,&quot;&quot;)</f><v></v></c><c r="LH105" s="38" t="str"><f aca="false">IF(AND(ISNUMBER(JL105),ISNUMBER(DX105)),JL105-DX105,&quot;&quot;)</f><v></v></c><c r="LI105" s="38" t="str"><f aca="false">IF(AND(ISNUMBER(JM105),ISNUMBER(DY105)),JM105-DY105,&quot;&quot;)</f><v></v></c><c r="LJ105" s="38" t="str"><f aca="false">IF(AND(ISNUMBER(JN105),ISNUMBER(DZ105)),JN105-DZ105,&quot;&quot;)</f><v></v></c><c r="LK105" s="38" t="str"><f aca="false">IF(AND(ISNUMBER(JO105),ISNUMBER(EA105)),JO105-EA105,&quot;&quot;)</f><v></v></c><c r="LL105" s="38" t="str"><f aca="false">IF(AND(ISNUMBER(JP105),ISNUMBER(EB105)),JP105-EB105,&quot;&quot;)</f><v></v></c><c r="LM105" s="38" t="str"><f aca="false">IF(AND(ISNUMBER(JQ105),ISNUMBER(EC105)),JQ105-EC105,&quot;&quot;)</f><v></v></c><c r="LN105" s="38" t="str"><f aca="false">IF(AND(ISNUMBER(JR105),ISNUMBER(ED105)),JR105-ED105,&quot;&quot;)</f><v></v></c><c r="LO105" s="38" t="str"><f aca="false">IF(AND(ISNUMBER(JS105),ISNUMBER(EE105)),JS105-EE105,&quot;&quot;)</f><v></v></c><c r="LP105" s="38" t="str"><f aca="false">IF(AND(ISNUMBER(JT105),ISNUMBER(EF105)),JT105-EF105,&quot;&quot;)</f><v></v></c><c r="LQ105" s="38" t="str"><f aca="false">IF(AND(ISNUMBER(JU105),ISNUMBER(EG105)),JU105-EG105,&quot;&quot;)</f><v></v></c><c r="LR105" s="38" t="str"><f aca="false">IF(AND(ISNUMBER(JV105),ISNUMBER(EH105)),JV105-EH105,&quot;&quot;)</f><v></v></c><c r="LS105" s="38" t="str"><f aca="false">IF(AND(ISNUMBER(JW105),ISNUMBER(EI105)),JW105-EI105,&quot;&quot;)</f><v></v></c><c r="LT105" s="38" t="str"><f aca="false">IF(AND(ISNUMBER(JX105),ISNUMBER(EJ105)),JX105-EJ105,&quot;&quot;)</f><v></v></c><c r="LU105" s="38" t="str"><f aca="false">IF(AND(ISNUMBER(JY105),ISNUMBER(EK105)),JY105-EK105,&quot;&quot;)</f><v></v></c><c r="LV105" s="38" t="str"><f aca="false">IF(AND(ISNUMBER(JZ105),ISNUMBER(EL105)),JZ105-EL105,&quot;&quot;)</f><v></v></c><c r="LW105" s="38" t="str"><f aca="false">IF(AND(ISNUMBER(KA105),ISNUMBER(EM105)),KA105-EM105,&quot;&quot;)</f><v></v></c><c r="LX105" s="38" t="str"><f aca="false">IF(AND(ISNUMBER(KB105),ISNUMBER(EN105)),KB105-EN105,&quot;&quot;)</f><v></v></c><c r="LY105" s="38" t="str"><f aca="false">IF(AND(ISNUMBER(KC105),ISNUMBER(EO105)),KC105-EO105,&quot;&quot;)</f><v></v></c><c r="LZ105" s="38" t="str"><f aca="false">IF(AND(ISNUMBER(KD105),ISNUMBER(EP105)),KD105-EP105,&quot;&quot;)</f><v></v></c><c r="MA105" s="38" t="str"><f aca="false">IF(AND(ISNUMBER(HT105),ISNUMBER(FX105)),HT105-FX105,&quot;&quot;)</f><v></v></c><c r="MB105" s="38" t="str"><f aca="false">IF(AND(ISNUMBER(HU105),ISNUMBER(FY105)),HU105-FY105,&quot;&quot;)</f><v></v></c><c r="MC105" s="38" t="str"><f aca="false">IF(AND(ISNUMBER(HY105),ISNUMBER(GC105)),HY105-GC105,&quot;&quot;)</f><v></v></c><c r="MD105" s="38" t="n"><f aca="false">HZ105-GD105</f><v>0</v></c></row><row collapsed="false" customFormat="false" customHeight="true" hidden="false" ht="26.25" outlineLevel="0" r="106"><c r="A106" s="35" t="n"><v>41227</v></c><c r="B106" s="36" t="s"><v>522</v></c><c r="C106" s="36" t="s"><v>523</v></c><c r="D106" s="37" t="s"><v>331</v></c><c r="E106" s="38" t="n"><v>84</v></c><c r="F106" s="39" t="n"><v>10201</v></c><c r="G106" s="38" t="s"><v>340</v></c><c r="H106" s="38" t="s"><v>333</v></c><c r="I106" s="38" t="n"><v>1835821</v></c><c r="K106" s="91"/><c r="L106" s="91"/><c r="M106" s="91"/><c r="N106" s="91"/><c r="O106" s="91"/><c r="P106" s="38" t="n"><v>-0.5</v></c><c r="Q106" s="38" t="n"><v>-0.49</v></c><c r="R106" s="38" t="s"><v>334</v></c><c r="S106" s="44" t="n"><v>41211</v></c><c r="T106" s="45" t="n"><v>0</v></c><c r="U106" s="45" t="n"><v>1.25</v></c><c r="V106" s="38" t="n"><v>179</v></c><c r="W106" s="38" t="n"><v>50</v></c><c r="X106" s="38" t="n"><v>11</v></c><c r="Y106" s="38" t="n"><v>679</v></c><c r="Z106" s="38" t="n"><v>23.38</v></c><c r="AA106" s="38" t="n"><v>11.8</v></c><c r="AB106" s="38" t="n"><v>4.74</v></c><c r="AC106" s="38" t="n"><v>2.77</v></c><c r="AD106" s="38" t="n"><v>43.55</v></c><c r="AE106" s="38" t="n"><v>69</v></c><c r="AF106" s="38" t="n"><v>44.58</v></c><c r="AG106" s="38" t="n"><v>159</v></c><c r="AH106" s="38" t="n"><v>0</v></c><c r="AI106" s="38" t="n"><f aca="false">IF(AND(ISNUMBER(SK),SK&gt;0),1,0)</f><v>0</v></c><c r="AK106" s="48" t="s"><v>371</v></c><c r="AZ106" s="38" t="str"><f aca="false">IF(ISNUMBER(AM106),AM106+0.5*AN106,&quot;&quot;)</f><v></v></c><c r="BA106" s="38" t="str"><f aca="false">IF(ISNUMBER(AZ106),IF(ISNUMBER(Q106),AZ106-Q106,&quot;MISSING&quot;),&quot;&quot;)</f><v></v></c><c r="BB106" s="38" t="str"><f aca="false">IF(AND(ISNUMBER(AR106),ISNUMBER(Y106)),AR106-Y106,IF(ISNUMBER(AR106),&quot;MISSING&quot;,&quot;&quot;))</f><v></v></c><c r="BC106" s="48" t="s"><v>336</v></c><c r="BR106" s="38" t="str"><f aca="false">IF(ISNUMBER(BE106),BE106+0.5*BF106,&quot;&quot;)</f><v></v></c><c r="BS106" s="38" t="str"><f aca="false">IF(ISNUMBER(BR106),IF(ISNUMBER($Q106),BR106-$Q106,&quot;MISSING&quot;),&quot;&quot;)</f><v></v></c><c r="BT106" s="38" t="str"><f aca="false">IF(AND(ISNUMBER(BJ106),ISNUMBER($Y106)),BJ106-$Y106,IF(ISNUMBER(BJ106),&quot;MISSING&quot;,&quot;&quot;))</f><v></v></c><c r="BU106" s="38" t="n"><f aca="false">IF(AND(ISBLANK($AM106),ISBLANK($BE106)),0,1)</f><v>0</v></c><c r="BV106" s="38" t="n"><f aca="false">IF(AND(ISNUMBER($AM106),ISNUMBER($BE106)),1,0)</f><v>0</v></c><c r="BW106" s="38" t="str"><f aca="false">IF(BV106,SE_PREOP,&quot;&quot;)</f><v></v></c><c r="BX106" s="38" t="str"><f aca="false">IF(FU_6_AND_12,SE_6,&quot;&quot;)</f><v></v></c><c r="BY106" s="38" t="str"><f aca="false">IF(FU_6_AND_12,SE_12,&quot;&quot;)</f><v></v></c><c r="BZ106" s="49" t="n"><f aca="false">IF(AND(ISNUMBER(BC106),ISNUMBER(BE106)),BC106-A106,IF(ISNUMBER(AK106),AK106-A106,0))</f><v>0</v></c><c r="CA106" s="50" t="n"><f aca="false">IF(BZ106&gt;0,BZ106/30,&quot;&quot;)</f><v>0</v></c><c r="CB106" s="38" t="str"><f aca="false">IF(AND(ISNUMBER(AZ106),ISNUMBER(BR106)),(BR106-AZ106),&quot;&quot;)</f><v></v></c><c r="CC106" s="38" t="str"><f aca="false">IF(AND(ISNUMBER(AX106), ISNUMBER(AD106)), AVERAGE(AX106,AV106)-AVERAGE(AD106,AF106),&quot;&quot;)</f><v></v></c><c r="CD106" s="38" t="str"><f aca="false">IF(AND(ISNUMBER(BN106), ISNUMBER(AD106)), AVERAGE(BN106,BP106)-AVERAGE(AD106,AF106),&quot;&quot;)</f><v></v></c><c r="CE106" s="38" t="str"><f aca="false">IF(ISNUMBER(CD106),CD106,IF(ISNUMBER(CC106),CC106,&quot;&quot;))</f><v></v></c><c r="CF106" s="38" t="str"><f aca="false">IF(AND(ISNUMBER(SPH_PREOP),ISNUMBER(SE_LAST_)),SPH_PREOP+CYL_PREOP/2,&quot;&quot;)</f><v></v></c><c r="CG106" s="38" t="str"><f aca="false">IF(ISNUMBER(SE_12),SE_12,IF(ISNUMBER(SE_6),SE_6,&quot;&quot;))</f><v></v></c><c r="CH106" s="51" t="str"><f aca="false">IF(AND(ISNUMBER(SE_LAST_),ISNUMBER(REF_TARGET)),SE_LAST_-REF_TARGET,&quot;&quot;)</f><v></v></c><c r="CI106" s="52" t="str"><f aca="false">IF(ISNUMBER(Y106),IF(ISNUMBER(BJ106),BJ106-Y106,IF(ISNUMBER(AR106),AR106-Y106,&quot;&quot;)),&quot;&quot;)</f><v></v></c><c r="CJ106" s="38" t="str"><f aca="false">IF(ISNUMBER(Z106),IF(ISNUMBER(AT106),AT106-Z106,IF(ISNUMBER(BL106),BL106-Z106,&quot;&quot;)),&quot;&quot;)</f><v></v></c><c r="CK106" s="53" t="str"><f aca="false">IF(ISNUMBER(LAST_SE_ERROR),REF_TARGET,&quot;&quot;)</f><v></v></c><c r="CL106" s="53" t="str"><f aca="false">IF(AND(OR(ISNUMBER(BH106),ISNUMBER(AP106)),ISNUMBER(W106)),-LOG(20/W106)--LOG(20/IF(ISNUMBER(BH106),BH106,AP106)),&quot;&quot;)</f><v></v></c><c r="CM106" s="54" t="n"><f aca="false">IF(ISNUMBER(BF106),BF106,IF(ISNUMBER(AN106),AN106,&quot;&quot;))</f><v>0</v></c><c r="CN106" s="54" t="n"><f aca="false">IF(AND(ISNUMBER(CM106),ISNUMBER(U106)),CM106-U106,&quot;&quot;)</f><v>0</v></c><c r="CO106" s="55" t="n"><f aca="false">IF(ISNUMBER(BCVA_12),BCVA_12,IF(ISNUMBER(BCVA_6),BCVA_6,&quot;&quot;))</f><v>0</v></c><c r="CP106" s="55" t="n"><f aca="false">IF(ISNUMBER(CO106),PREOP_BCVA,&quot;&quot;)</f><v>0</v></c><c r="CQ106" s="56" t="n"><f aca="false">IF(AND(REF_TARGET&lt;=0,REF_TARGET&gt;-1),IF(ISNUMBER(UDVA_12),UDVA_12,IF(ISNUMBER(UDVA_6),UDVA_6,&quot;&quot;)),&quot;&quot;)</f><v>0</v></c><c r="CR106" s="53" t="str"><f aca="false">IF(ISNUMBER(PREOP_PENTACAM_RV),IF(ISNUMBER(SPH_6),IF(ISNUMBER($EQ106),0,1),&quot;&quot;),&quot;&quot;)</f><v></v></c><c r="CS106" s="53" t="str"><f aca="false">IF(ISNUMBER(PREOP_PENTACAM_RV),IF(ISNUMBER(SPH_12),IF(ISNUMBER($GM106),0,1),&quot;&quot;),&quot;&quot;)</f><v></v></c><c r="CT106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06" s="52" t="str"><f aca="false">IF(ISNUMBER(GM106),GM106,IF(ISNUMBER(EQ106),EQ106,&quot;&quot;))</f><v></v></c><c r="IJ106" s="38" t="str"><f aca="false">IF(ISNUMBER(GN106),GN106,IF(ISNUMBER(ER106),ER106,&quot;&quot;))</f><v></v></c><c r="IK106" s="38" t="str"><f aca="false">IF(ISNUMBER(GO106),GO106,IF(ISNUMBER(ES106),ES106,&quot;&quot;))</f><v></v></c><c r="IL106" s="38" t="str"><f aca="false">IF(ISNUMBER(GP106),GP106,IF(ISNUMBER(ET106),ET106,&quot;&quot;))</f><v></v></c><c r="IM106" s="38" t="str"><f aca="false">IF(ISNUMBER(GQ106),GQ106,IF(ISNUMBER(EU106),EU106,&quot;&quot;))</f><v></v></c><c r="IN106" s="38" t="str"><f aca="false">IF(ISNUMBER(GR106),GR106,IF(ISNUMBER(EV106),EV106,&quot;&quot;))</f><v></v></c><c r="IO106" s="38" t="str"><f aca="false">IF(ISNUMBER(GS106),GS106,IF(ISNUMBER(EW106),EW106,&quot;&quot;))</f><v></v></c><c r="IP106" s="38" t="str"><f aca="false">IF(ISNUMBER(GT106),GT106,IF(ISNUMBER(EX106),EX106,&quot;&quot;))</f><v></v></c><c r="IQ106" s="38" t="str"><f aca="false">IF(ISNUMBER(GU106),GU106,IF(ISNUMBER(EY106),EY106,&quot;&quot;))</f><v></v></c><c r="IR106" s="38" t="str"><f aca="false">IF(ISNUMBER(GV106),GV106,IF(ISNUMBER(EZ106),EZ106,&quot;&quot;))</f><v></v></c><c r="IS106" s="38" t="str"><f aca="false">IF(ISNUMBER(GW106),GW106,IF(ISNUMBER(FA106),FA106,&quot;&quot;))</f><v></v></c><c r="IT106" s="38" t="str"><f aca="false">IF(ISNUMBER(GX106),GX106,IF(ISNUMBER(FB106),FB106,&quot;&quot;))</f><v></v></c><c r="IU106" s="38" t="str"><f aca="false">IF(ISNUMBER(GY106),GY106,IF(ISNUMBER(FC106),FC106,&quot;&quot;))</f><v></v></c><c r="IV106" s="38" t="str"><f aca="false">IF(ISNUMBER(GZ106),GZ106,IF(ISNUMBER(FD106),FD106,&quot;&quot;))</f><v></v></c><c r="IW106" s="38" t="str"><f aca="false">IF(ISNUMBER(HA106),HA106,IF(ISNUMBER(FE106),FE106,&quot;&quot;))</f><v></v></c><c r="IX106" s="38" t="str"><f aca="false">IF(ISNUMBER(HB106),HB106,IF(ISNUMBER(FF106),FF106,&quot;&quot;))</f><v></v></c><c r="IY106" s="38" t="str"><f aca="false">IF(ISNUMBER(HC106),HC106,IF(ISNUMBER(FG106),FG106,&quot;&quot;))</f><v></v></c><c r="IZ106" s="38" t="str"><f aca="false">IF(ISNUMBER(HD106),HD106,IF(ISNUMBER(FH106),FH106,&quot;&quot;))</f><v></v></c><c r="JA106" s="38" t="str"><f aca="false">IF(ISNUMBER(HE106),HE106,IF(ISNUMBER(FI106),FI106,&quot;&quot;))</f><v></v></c><c r="JB106" s="38" t="str"><f aca="false">IF(ISNUMBER(HF106),HF106,IF(ISNUMBER(FJ106),FJ106,&quot;&quot;))</f><v></v></c><c r="JC106" s="38" t="str"><f aca="false">IF(ISNUMBER(HG106),HG106,IF(ISNUMBER(FK106),FK106,&quot;&quot;))</f><v></v></c><c r="JD106" s="38" t="str"><f aca="false">IF(ISNUMBER(HH106),HH106,IF(ISNUMBER(FL106),FL106,&quot;&quot;))</f><v></v></c><c r="JE106" s="38" t="str"><f aca="false">IF(ISNUMBER(HI106),HI106,IF(ISNUMBER(FM106),FM106,&quot;&quot;))</f><v></v></c><c r="JF106" s="38" t="str"><f aca="false">IF(ISNUMBER(HJ106),HJ106,IF(ISNUMBER(FN106),FN106,&quot;&quot;))</f><v></v></c><c r="JG106" s="38" t="str"><f aca="false">IF(ISNUMBER(HK106),HK106,IF(ISNUMBER(FO106),FO106,&quot;&quot;))</f><v></v></c><c r="JH106" s="38" t="str"><f aca="false">IF(ISNUMBER(HL106),HL106,IF(ISNUMBER(FP106),FP106,&quot;&quot;))</f><v></v></c><c r="JI106" s="38" t="str"><f aca="false">IF(ISNUMBER(HM106),HM106,IF(ISNUMBER(FQ106),FQ106,&quot;&quot;))</f><v></v></c><c r="JJ106" s="38" t="str"><f aca="false">IF(ISNUMBER(HN106),HN106,IF(ISNUMBER(FR106),FR106,&quot;&quot;))</f><v></v></c><c r="JK106" s="38" t="str"><f aca="false">IF(ISNUMBER(HO106),HO106,IF(ISNUMBER(FS106),FS106,&quot;&quot;))</f><v></v></c><c r="JL106" s="38" t="str"><f aca="false">IF(ISNUMBER(HP106),HP106,IF(ISNUMBER(FT106),FT106,&quot;&quot;))</f><v></v></c><c r="JM106" s="38" t="str"><f aca="false">IF(ISNUMBER(HQ106),HQ106,IF(ISNUMBER(FU106),FU106,&quot;&quot;))</f><v></v></c><c r="JN106" s="51" t="str"><f aca="false">IF(ISNUMBER(HR106),HR106,IF(ISNUMBER(FV106),FV106,&quot;&quot;))</f><v></v></c><c r="JO106" s="59" t="str"><f aca="false">IF(ISNUMBER(HS106),HS106,IF(ISNUMBER(FW106),FW106,&quot;&quot;))</f><v></v></c><c r="JP106" s="59" t="str"><f aca="false">IF(ISNUMBER(HT106),HT106,IF(ISNUMBER(FX106),FX106,&quot;&quot;))</f><v></v></c><c r="JQ106" s="59" t="str"><f aca="false">IF(ISNUMBER(HU106),HU106,IF(ISNUMBER(FY106),FY106,&quot;&quot;))</f><v></v></c><c r="JR106" s="59" t="str"><f aca="false">IF(ISNUMBER(HV106),HV106,IF(ISNUMBER(FZ106),FZ106,&quot;&quot;))</f><v></v></c><c r="JS106" s="59" t="str"><f aca="false">IF(ISNUMBER(HW106),HW106,IF(ISNUMBER(GA106),GA106,&quot;&quot;))</f><v></v></c><c r="JT106" s="59" t="str"><f aca="false">IF(ISNUMBER(HX106),HX106,IF(ISNUMBER(GB106),GB106,&quot;&quot;))</f><v></v></c><c r="JU106" s="59" t="str"><f aca="false">IF(ISNUMBER(HY106),HY106,IF(ISNUMBER(GC106),GC106,&quot;&quot;))</f><v></v></c><c r="JV106" s="59" t="str"><f aca="false">IF(ISNUMBER(HZ106),HZ106,IF(ISNUMBER(GD106),GD106,&quot;&quot;))</f><v></v></c><c r="JW106" s="59" t="str"><f aca="false">IF(ISNUMBER(IA106),IA106,IF(ISNUMBER(GE106),GE106,&quot;&quot;))</f><v></v></c><c r="JX106" s="59" t="str"><f aca="false">IF(ISNUMBER(IB106),IB106,IF(ISNUMBER(GF106),GF106,&quot;&quot;))</f><v></v></c><c r="JY106" s="59" t="str"><f aca="false">IF(ISNUMBER(IC106),IC106,IF(ISNUMBER(GG106),GG106,&quot;&quot;))</f><v></v></c><c r="JZ106" s="59" t="str"><f aca="false">IF(ISNUMBER(ID106),ID106,IF(ISNUMBER(GH106),GH106,&quot;&quot;))</f><v></v></c><c r="KA106" s="59" t="str"><f aca="false">IF(ISNUMBER(IE106),IE106,IF(ISNUMBER(GI106),GI106,&quot;&quot;))</f><v></v></c><c r="KB106" s="59" t="str"><f aca="false">IF(ISNUMBER(IF106),IF106,IF(ISNUMBER(GJ106),GJ106,&quot;&quot;))</f><v></v></c><c r="KC106" s="59" t="str"><f aca="false">IF(ISNUMBER(IG106),IG106,IF(ISNUMBER(GK106),GK106,&quot;&quot;))</f><v></v></c><c r="KD106" s="61" t="str"><f aca="false">IF(ISNUMBER(IH106),IH106,IF(ISNUMBER(GL106),GL106,&quot;&quot;))</f><v></v></c><c r="KE106" s="52" t="str"><f aca="false">IF(AND(ISNUMBER(II106),ISNUMBER(CU106)),II106-CU106,&quot;&quot;)</f><v></v></c><c r="KF106" s="38" t="str"><f aca="false">IF(AND(ISNUMBER(IJ106),ISNUMBER(CV106)),IJ106-CV106,&quot;&quot;)</f><v></v></c><c r="KG106" s="38" t="str"><f aca="false">IF(AND(ISNUMBER(IK106),ISNUMBER(CW106)),IK106-CW106,&quot;&quot;)</f><v></v></c><c r="KH106" s="38" t="str"><f aca="false">IF(AND(ISNUMBER(IL106),ISNUMBER(CX106)),IL106-CX106,&quot;&quot;)</f><v></v></c><c r="KI106" s="38" t="str"><f aca="false">IF(AND(ISNUMBER(IM106),ISNUMBER(CY106)),IM106-CY106,&quot;&quot;)</f><v></v></c><c r="KJ106" s="38" t="str"><f aca="false">IF(AND(ISNUMBER(IN106),ISNUMBER(CZ106)),IN106-CZ106,&quot;&quot;)</f><v></v></c><c r="KK106" s="38" t="str"><f aca="false">IF(AND(ISNUMBER(IO106),ISNUMBER(DA106)),IO106-DA106,&quot;&quot;)</f><v></v></c><c r="KL106" s="38" t="str"><f aca="false">IF(AND(ISNUMBER(IP106),ISNUMBER(DB106)),IP106-DB106,&quot;&quot;)</f><v></v></c><c r="KM106" s="38" t="str"><f aca="false">IF(AND(ISNUMBER(IQ106),ISNUMBER(DC106)),IQ106-DC106,&quot;&quot;)</f><v></v></c><c r="KN106" s="38" t="str"><f aca="false">IF(AND(ISNUMBER(IR106),ISNUMBER(DD106)),IR106-DD106,&quot;&quot;)</f><v></v></c><c r="KO106" s="38" t="str"><f aca="false">IF(AND(ISNUMBER(IS106),ISNUMBER(DE106)),IS106-DE106,&quot;&quot;)</f><v></v></c><c r="KP106" s="38" t="str"><f aca="false">IF(AND(ISNUMBER(IT106),ISNUMBER(DF106)),IT106-DF106,&quot;&quot;)</f><v></v></c><c r="KQ106" s="38" t="str"><f aca="false">IF(AND(ISNUMBER(IU106),ISNUMBER(DG106)),IU106-DG106,&quot;&quot;)</f><v></v></c><c r="KR106" s="38" t="str"><f aca="false">IF(AND(ISNUMBER(IV106),ISNUMBER(DH106)),IV106-DH106,&quot;&quot;)</f><v></v></c><c r="KS106" s="38" t="str"><f aca="false">IF(AND(ISNUMBER(IW106),ISNUMBER(DI106)),IW106-DI106,&quot;&quot;)</f><v></v></c><c r="KT106" s="38" t="str"><f aca="false">IF(AND(ISNUMBER(IX106),ISNUMBER(DJ106)),IX106-DJ106,&quot;&quot;)</f><v></v></c><c r="KU106" s="38" t="str"><f aca="false">IF(AND(ISNUMBER(IY106),ISNUMBER(DK106)),IY106-DK106,&quot;&quot;)</f><v></v></c><c r="KV106" s="38" t="str"><f aca="false">IF(AND(ISNUMBER(IZ106),ISNUMBER(DL106)),IZ106-DL106,&quot;&quot;)</f><v></v></c><c r="KW106" s="38" t="str"><f aca="false">IF(AND(ISNUMBER(JA106),ISNUMBER(DM106)),JA106-DM106,&quot;&quot;)</f><v></v></c><c r="KX106" s="38" t="str"><f aca="false">IF(AND(ISNUMBER(JB106),ISNUMBER(DN106)),JB106-DN106,&quot;&quot;)</f><v></v></c><c r="KY106" s="38" t="str"><f aca="false">IF(AND(ISNUMBER(JC106),ISNUMBER(DO106)),JC106-DO106,&quot;&quot;)</f><v></v></c><c r="KZ106" s="38" t="str"><f aca="false">IF(AND(ISNUMBER(JD106),ISNUMBER(DP106)),JD106-DP106,&quot;&quot;)</f><v></v></c><c r="LA106" s="38" t="str"><f aca="false">IF(AND(ISNUMBER(JE106),ISNUMBER(DQ106)),JE106-DQ106,&quot;&quot;)</f><v></v></c><c r="LB106" s="38" t="str"><f aca="false">IF(AND(ISNUMBER(JF106),ISNUMBER(DR106)),JF106-DR106,&quot;&quot;)</f><v></v></c><c r="LC106" s="38" t="str"><f aca="false">IF(AND(ISNUMBER(JG106),ISNUMBER(DS106)),JG106-DS106,&quot;&quot;)</f><v></v></c><c r="LD106" s="38" t="str"><f aca="false">IF(AND(ISNUMBER(JH106),ISNUMBER(DT106)),JH106-DT106,&quot;&quot;)</f><v></v></c><c r="LE106" s="38" t="str"><f aca="false">IF(AND(ISNUMBER(JI106),ISNUMBER(DU106)),JI106-DU106,&quot;&quot;)</f><v></v></c><c r="LF106" s="38" t="str"><f aca="false">IF(AND(ISNUMBER(JJ106),ISNUMBER(DV106)),JJ106-DV106,&quot;&quot;)</f><v></v></c><c r="LG106" s="38" t="str"><f aca="false">IF(AND(ISNUMBER(JK106),ISNUMBER(DW106)),JK106-DW106,&quot;&quot;)</f><v></v></c><c r="LH106" s="38" t="str"><f aca="false">IF(AND(ISNUMBER(JL106),ISNUMBER(DX106)),JL106-DX106,&quot;&quot;)</f><v></v></c><c r="LI106" s="38" t="str"><f aca="false">IF(AND(ISNUMBER(JM106),ISNUMBER(DY106)),JM106-DY106,&quot;&quot;)</f><v></v></c><c r="LJ106" s="38" t="str"><f aca="false">IF(AND(ISNUMBER(JN106),ISNUMBER(DZ106)),JN106-DZ106,&quot;&quot;)</f><v></v></c><c r="LK106" s="38" t="str"><f aca="false">IF(AND(ISNUMBER(JO106),ISNUMBER(EA106)),JO106-EA106,&quot;&quot;)</f><v></v></c><c r="LL106" s="38" t="str"><f aca="false">IF(AND(ISNUMBER(JP106),ISNUMBER(EB106)),JP106-EB106,&quot;&quot;)</f><v></v></c><c r="LM106" s="38" t="str"><f aca="false">IF(AND(ISNUMBER(JQ106),ISNUMBER(EC106)),JQ106-EC106,&quot;&quot;)</f><v></v></c><c r="LN106" s="38" t="str"><f aca="false">IF(AND(ISNUMBER(JR106),ISNUMBER(ED106)),JR106-ED106,&quot;&quot;)</f><v></v></c><c r="LO106" s="38" t="str"><f aca="false">IF(AND(ISNUMBER(JS106),ISNUMBER(EE106)),JS106-EE106,&quot;&quot;)</f><v></v></c><c r="LP106" s="38" t="str"><f aca="false">IF(AND(ISNUMBER(JT106),ISNUMBER(EF106)),JT106-EF106,&quot;&quot;)</f><v></v></c><c r="LQ106" s="38" t="str"><f aca="false">IF(AND(ISNUMBER(JU106),ISNUMBER(EG106)),JU106-EG106,&quot;&quot;)</f><v></v></c><c r="LR106" s="38" t="str"><f aca="false">IF(AND(ISNUMBER(JV106),ISNUMBER(EH106)),JV106-EH106,&quot;&quot;)</f><v></v></c><c r="LS106" s="38" t="str"><f aca="false">IF(AND(ISNUMBER(JW106),ISNUMBER(EI106)),JW106-EI106,&quot;&quot;)</f><v></v></c><c r="LT106" s="38" t="str"><f aca="false">IF(AND(ISNUMBER(JX106),ISNUMBER(EJ106)),JX106-EJ106,&quot;&quot;)</f><v></v></c><c r="LU106" s="38" t="str"><f aca="false">IF(AND(ISNUMBER(JY106),ISNUMBER(EK106)),JY106-EK106,&quot;&quot;)</f><v></v></c><c r="LV106" s="38" t="str"><f aca="false">IF(AND(ISNUMBER(JZ106),ISNUMBER(EL106)),JZ106-EL106,&quot;&quot;)</f><v></v></c><c r="LW106" s="38" t="str"><f aca="false">IF(AND(ISNUMBER(KA106),ISNUMBER(EM106)),KA106-EM106,&quot;&quot;)</f><v></v></c><c r="LX106" s="38" t="str"><f aca="false">IF(AND(ISNUMBER(KB106),ISNUMBER(EN106)),KB106-EN106,&quot;&quot;)</f><v></v></c><c r="LY106" s="38" t="str"><f aca="false">IF(AND(ISNUMBER(KC106),ISNUMBER(EO106)),KC106-EO106,&quot;&quot;)</f><v></v></c><c r="LZ106" s="38" t="str"><f aca="false">IF(AND(ISNUMBER(KD106),ISNUMBER(EP106)),KD106-EP106,&quot;&quot;)</f><v></v></c><c r="MA106" s="38" t="str"><f aca="false">IF(AND(ISNUMBER(HT106),ISNUMBER(FX106)),HT106-FX106,&quot;&quot;)</f><v></v></c><c r="MB106" s="38" t="str"><f aca="false">IF(AND(ISNUMBER(HU106),ISNUMBER(FY106)),HU106-FY106,&quot;&quot;)</f><v></v></c><c r="MC106" s="38" t="str"><f aca="false">IF(AND(ISNUMBER(HY106),ISNUMBER(GC106)),HY106-GC106,&quot;&quot;)</f><v></v></c><c r="MD106" s="38" t="n"><f aca="false">HZ106-GD106</f><v>0</v></c></row><row collapsed="false" customFormat="false" customHeight="true" hidden="false" ht="26.25" outlineLevel="0" r="107"><c r="A107" s="35" t="n"><v>41290</v></c><c r="B107" s="36" t="s"><v>524</v></c><c r="C107" s="36" t="s"><v>525</v></c><c r="D107" s="37" t="s"><v>331</v></c><c r="E107" s="38" t="n"><v>80</v></c><c r="F107" s="39" t="n"><v>11842</v></c><c r="G107" s="38" t="s"><v>340</v></c><c r="H107" s="38" t="s"><v>333</v></c><c r="I107" s="38" t="n"><v>1835845</v></c><c r="K107" s="91"/><c r="L107" s="91"/><c r="M107" s="91"/><c r="N107" s="91"/><c r="O107" s="91"/><c r="P107" s="42" t="n"><v>-1</v></c><c r="Q107" s="42" t="n"><v>-1.38</v></c><c r="R107" s="42" t="s"><v>334</v></c><c r="S107" s="44" t="n"><v>41214</v></c><c r="T107" s="45" t="n"><v>1.25</v></c><c r="U107" s="45" t="n"><v>0</v></c><c r="V107" s="38" t="n"><v>0</v></c><c r="W107" s="38" t="n"><v>200</v></c><c r="X107" s="38" t="n"><v>17</v></c><c r="Y107" s="38" t="n"><v>598</v></c><c r="Z107" s="38" t="n"><v>22.57</v></c><c r="AA107" s="38" t="n"><v>11.3</v></c><c r="AB107" s="38" t="n"><v>4.323</v></c><c r="AC107" s="38" t="n"><v>2.87</v></c><c r="AD107" s="38" t="n"><v>45.3</v></c><c r="AE107" s="38" t="n"><v>89</v></c><c r="AF107" s="38" t="n"><v>45.79</v></c><c r="AG107" s="38" t="n"><v>179</v></c><c r="AH107" s="38" t="n"><v>0</v></c><c r="AI107" s="38" t="n"><f aca="false">IF(AND(ISNUMBER(SK),SK&gt;0),1,0)</f><v>0</v></c><c r="AK107" s="46" t="s"><v>371</v></c><c r="AL107" s="47"/><c r="AZ107" s="38" t="str"><f aca="false">IF(ISNUMBER(AM107),AM107+0.5*AN107,&quot;&quot;)</f><v></v></c><c r="BA107" s="38" t="str"><f aca="false">IF(ISNUMBER(AZ107),IF(ISNUMBER(Q107),AZ107-Q107,&quot;MISSING&quot;),&quot;&quot;)</f><v></v></c><c r="BB107" s="38" t="str"><f aca="false">IF(AND(ISNUMBER(AR107),ISNUMBER(Y107)),AR107-Y107,IF(ISNUMBER(AR107),&quot;MISSING&quot;,&quot;&quot;))</f><v></v></c><c r="BC107" s="48" t="s"><v>336</v></c><c r="BR107" s="38" t="str"><f aca="false">IF(ISNUMBER(BE107),BE107+0.5*BF107,&quot;&quot;)</f><v></v></c><c r="BS107" s="38" t="str"><f aca="false">IF(ISNUMBER(BR107),IF(ISNUMBER($Q107),BR107-$Q107,&quot;MISSING&quot;),&quot;&quot;)</f><v></v></c><c r="BT107" s="38" t="str"><f aca="false">IF(AND(ISNUMBER(BJ107),ISNUMBER($Y107)),BJ107-$Y107,IF(ISNUMBER(BJ107),&quot;MISSING&quot;,&quot;&quot;))</f><v></v></c><c r="BU107" s="38" t="n"><f aca="false">IF(AND(ISBLANK($AM107),ISBLANK($BE107)),0,1)</f><v>0</v></c><c r="BV107" s="38" t="n"><f aca="false">IF(AND(ISNUMBER($AM107),ISNUMBER($BE107)),1,0)</f><v>0</v></c><c r="BW107" s="38" t="str"><f aca="false">IF(BV107,SE_PREOP,&quot;&quot;)</f><v></v></c><c r="BX107" s="38" t="str"><f aca="false">IF(FU_6_AND_12,SE_6,&quot;&quot;)</f><v></v></c><c r="BY107" s="38" t="str"><f aca="false">IF(FU_6_AND_12,SE_12,&quot;&quot;)</f><v></v></c><c r="BZ107" s="49" t="n"><f aca="false">IF(AND(ISNUMBER(BC107),ISNUMBER(BE107)),BC107-A107,IF(ISNUMBER(AK107),AK107-A107,0))</f><v>0</v></c><c r="CA107" s="50" t="n"><f aca="false">IF(BZ107&gt;0,BZ107/30,&quot;&quot;)</f><v>0</v></c><c r="CB107" s="38" t="str"><f aca="false">IF(AND(ISNUMBER(AZ107),ISNUMBER(BR107)),(BR107-AZ107),&quot;&quot;)</f><v></v></c><c r="CC107" s="38" t="str"><f aca="false">IF(AND(ISNUMBER(AX107), ISNUMBER(AD107)), AVERAGE(AX107,AV107)-AVERAGE(AD107,AF107),&quot;&quot;)</f><v></v></c><c r="CD107" s="38" t="str"><f aca="false">IF(AND(ISNUMBER(BN107), ISNUMBER(AD107)), AVERAGE(BN107,BP107)-AVERAGE(AD107,AF107),&quot;&quot;)</f><v></v></c><c r="CE107" s="38" t="str"><f aca="false">IF(ISNUMBER(CD107),CD107,IF(ISNUMBER(CC107),CC107,&quot;&quot;))</f><v></v></c><c r="CF107" s="38" t="str"><f aca="false">IF(AND(ISNUMBER(SPH_PREOP),ISNUMBER(SE_LAST_)),SPH_PREOP+CYL_PREOP/2,&quot;&quot;)</f><v></v></c><c r="CG107" s="38" t="str"><f aca="false">IF(ISNUMBER(SE_12),SE_12,IF(ISNUMBER(SE_6),SE_6,&quot;&quot;))</f><v></v></c><c r="CH107" s="51" t="str"><f aca="false">IF(AND(ISNUMBER(SE_LAST_),ISNUMBER(REF_TARGET)),SE_LAST_-REF_TARGET,&quot;&quot;)</f><v></v></c><c r="CI107" s="52" t="str"><f aca="false">IF(ISNUMBER(Y107),IF(ISNUMBER(BJ107),BJ107-Y107,IF(ISNUMBER(AR107),AR107-Y107,&quot;&quot;)),&quot;&quot;)</f><v></v></c><c r="CJ107" s="38" t="str"><f aca="false">IF(ISNUMBER(Z107),IF(ISNUMBER(AT107),AT107-Z107,IF(ISNUMBER(BL107),BL107-Z107,&quot;&quot;)),&quot;&quot;)</f><v></v></c><c r="CK107" s="53" t="str"><f aca="false">IF(ISNUMBER(LAST_SE_ERROR),REF_TARGET,&quot;&quot;)</f><v></v></c><c r="CL107" s="53" t="str"><f aca="false">IF(AND(OR(ISNUMBER(BH107),ISNUMBER(AP107)),ISNUMBER(W107)),-LOG(20/W107)--LOG(20/IF(ISNUMBER(BH107),BH107,AP107)),&quot;&quot;)</f><v></v></c><c r="CM107" s="54" t="n"><f aca="false">IF(ISNUMBER(BF107),BF107,IF(ISNUMBER(AN107),AN107,&quot;&quot;))</f><v>0</v></c><c r="CN107" s="54" t="n"><f aca="false">IF(AND(ISNUMBER(CM107),ISNUMBER(U107)),CM107-U107,&quot;&quot;)</f><v>0</v></c><c r="CO107" s="55" t="n"><f aca="false">IF(ISNUMBER(BCVA_12),BCVA_12,IF(ISNUMBER(BCVA_6),BCVA_6,&quot;&quot;))</f><v>0</v></c><c r="CP107" s="55" t="n"><f aca="false">IF(ISNUMBER(CO107),PREOP_BCVA,&quot;&quot;)</f><v>0</v></c><c r="CQ107" s="56" t="n"><f aca="false">IF(AND(REF_TARGET&lt;=0,REF_TARGET&gt;-1),IF(ISNUMBER(UDVA_12),UDVA_12,IF(ISNUMBER(UDVA_6),UDVA_6,&quot;&quot;)),&quot;&quot;)</f><v>0</v></c><c r="CR107" s="53" t="str"><f aca="false">IF(ISNUMBER(PREOP_PENTACAM_RV),IF(ISNUMBER(SPH_6),IF(ISNUMBER($EQ107),0,1),&quot;&quot;),&quot;&quot;)</f><v></v></c><c r="CS107" s="53" t="str"><f aca="false">IF(ISNUMBER(PREOP_PENTACAM_RV),IF(ISNUMBER(SPH_12),IF(ISNUMBER($GM107),0,1),&quot;&quot;),&quot;&quot;)</f><v></v></c><c r="CT107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07" s="52" t="str"><f aca="false">IF(ISNUMBER(GM107),GM107,IF(ISNUMBER(EQ107),EQ107,&quot;&quot;))</f><v></v></c><c r="IJ107" s="38" t="str"><f aca="false">IF(ISNUMBER(GN107),GN107,IF(ISNUMBER(ER107),ER107,&quot;&quot;))</f><v></v></c><c r="IK107" s="38" t="str"><f aca="false">IF(ISNUMBER(GO107),GO107,IF(ISNUMBER(ES107),ES107,&quot;&quot;))</f><v></v></c><c r="IL107" s="38" t="str"><f aca="false">IF(ISNUMBER(GP107),GP107,IF(ISNUMBER(ET107),ET107,&quot;&quot;))</f><v></v></c><c r="IM107" s="38" t="str"><f aca="false">IF(ISNUMBER(GQ107),GQ107,IF(ISNUMBER(EU107),EU107,&quot;&quot;))</f><v></v></c><c r="IN107" s="38" t="str"><f aca="false">IF(ISNUMBER(GR107),GR107,IF(ISNUMBER(EV107),EV107,&quot;&quot;))</f><v></v></c><c r="IO107" s="38" t="str"><f aca="false">IF(ISNUMBER(GS107),GS107,IF(ISNUMBER(EW107),EW107,&quot;&quot;))</f><v></v></c><c r="IP107" s="38" t="str"><f aca="false">IF(ISNUMBER(GT107),GT107,IF(ISNUMBER(EX107),EX107,&quot;&quot;))</f><v></v></c><c r="IQ107" s="38" t="str"><f aca="false">IF(ISNUMBER(GU107),GU107,IF(ISNUMBER(EY107),EY107,&quot;&quot;))</f><v></v></c><c r="IR107" s="38" t="str"><f aca="false">IF(ISNUMBER(GV107),GV107,IF(ISNUMBER(EZ107),EZ107,&quot;&quot;))</f><v></v></c><c r="IS107" s="38" t="str"><f aca="false">IF(ISNUMBER(GW107),GW107,IF(ISNUMBER(FA107),FA107,&quot;&quot;))</f><v></v></c><c r="IT107" s="38" t="str"><f aca="false">IF(ISNUMBER(GX107),GX107,IF(ISNUMBER(FB107),FB107,&quot;&quot;))</f><v></v></c><c r="IU107" s="38" t="str"><f aca="false">IF(ISNUMBER(GY107),GY107,IF(ISNUMBER(FC107),FC107,&quot;&quot;))</f><v></v></c><c r="IV107" s="38" t="str"><f aca="false">IF(ISNUMBER(GZ107),GZ107,IF(ISNUMBER(FD107),FD107,&quot;&quot;))</f><v></v></c><c r="IW107" s="38" t="str"><f aca="false">IF(ISNUMBER(HA107),HA107,IF(ISNUMBER(FE107),FE107,&quot;&quot;))</f><v></v></c><c r="IX107" s="38" t="str"><f aca="false">IF(ISNUMBER(HB107),HB107,IF(ISNUMBER(FF107),FF107,&quot;&quot;))</f><v></v></c><c r="IY107" s="38" t="str"><f aca="false">IF(ISNUMBER(HC107),HC107,IF(ISNUMBER(FG107),FG107,&quot;&quot;))</f><v></v></c><c r="IZ107" s="38" t="str"><f aca="false">IF(ISNUMBER(HD107),HD107,IF(ISNUMBER(FH107),FH107,&quot;&quot;))</f><v></v></c><c r="JA107" s="38" t="str"><f aca="false">IF(ISNUMBER(HE107),HE107,IF(ISNUMBER(FI107),FI107,&quot;&quot;))</f><v></v></c><c r="JB107" s="38" t="str"><f aca="false">IF(ISNUMBER(HF107),HF107,IF(ISNUMBER(FJ107),FJ107,&quot;&quot;))</f><v></v></c><c r="JC107" s="38" t="str"><f aca="false">IF(ISNUMBER(HG107),HG107,IF(ISNUMBER(FK107),FK107,&quot;&quot;))</f><v></v></c><c r="JD107" s="38" t="str"><f aca="false">IF(ISNUMBER(HH107),HH107,IF(ISNUMBER(FL107),FL107,&quot;&quot;))</f><v></v></c><c r="JE107" s="38" t="str"><f aca="false">IF(ISNUMBER(HI107),HI107,IF(ISNUMBER(FM107),FM107,&quot;&quot;))</f><v></v></c><c r="JF107" s="38" t="str"><f aca="false">IF(ISNUMBER(HJ107),HJ107,IF(ISNUMBER(FN107),FN107,&quot;&quot;))</f><v></v></c><c r="JG107" s="38" t="str"><f aca="false">IF(ISNUMBER(HK107),HK107,IF(ISNUMBER(FO107),FO107,&quot;&quot;))</f><v></v></c><c r="JH107" s="38" t="str"><f aca="false">IF(ISNUMBER(HL107),HL107,IF(ISNUMBER(FP107),FP107,&quot;&quot;))</f><v></v></c><c r="JI107" s="38" t="str"><f aca="false">IF(ISNUMBER(HM107),HM107,IF(ISNUMBER(FQ107),FQ107,&quot;&quot;))</f><v></v></c><c r="JJ107" s="38" t="str"><f aca="false">IF(ISNUMBER(HN107),HN107,IF(ISNUMBER(FR107),FR107,&quot;&quot;))</f><v></v></c><c r="JK107" s="38" t="str"><f aca="false">IF(ISNUMBER(HO107),HO107,IF(ISNUMBER(FS107),FS107,&quot;&quot;))</f><v></v></c><c r="JL107" s="38" t="str"><f aca="false">IF(ISNUMBER(HP107),HP107,IF(ISNUMBER(FT107),FT107,&quot;&quot;))</f><v></v></c><c r="JM107" s="38" t="str"><f aca="false">IF(ISNUMBER(HQ107),HQ107,IF(ISNUMBER(FU107),FU107,&quot;&quot;))</f><v></v></c><c r="JN107" s="51" t="str"><f aca="false">IF(ISNUMBER(HR107),HR107,IF(ISNUMBER(FV107),FV107,&quot;&quot;))</f><v></v></c><c r="JO107" s="61" t="str"><f aca="false">IF(ISNUMBER(HS107),HS107,IF(ISNUMBER(FW107),FW107,&quot;&quot;))</f><v></v></c><c r="JP107" s="59" t="str"><f aca="false">IF(ISNUMBER(HT107),HT107,IF(ISNUMBER(FX107),FX107,&quot;&quot;))</f><v></v></c><c r="JQ107" s="59" t="str"><f aca="false">IF(ISNUMBER(HU107),HU107,IF(ISNUMBER(FY107),FY107,&quot;&quot;))</f><v></v></c><c r="JR107" s="59" t="str"><f aca="false">IF(ISNUMBER(HV107),HV107,IF(ISNUMBER(FZ107),FZ107,&quot;&quot;))</f><v></v></c><c r="JS107" s="59" t="str"><f aca="false">IF(ISNUMBER(HW107),HW107,IF(ISNUMBER(GA107),GA107,&quot;&quot;))</f><v></v></c><c r="JT107" s="59" t="str"><f aca="false">IF(ISNUMBER(HX107),HX107,IF(ISNUMBER(GB107),GB107,&quot;&quot;))</f><v></v></c><c r="JU107" s="59" t="str"><f aca="false">IF(ISNUMBER(HY107),HY107,IF(ISNUMBER(GC107),GC107,&quot;&quot;))</f><v></v></c><c r="JV107" s="59" t="str"><f aca="false">IF(ISNUMBER(HZ107),HZ107,IF(ISNUMBER(GD107),GD107,&quot;&quot;))</f><v></v></c><c r="JW107" s="59" t="str"><f aca="false">IF(ISNUMBER(IA107),IA107,IF(ISNUMBER(GE107),GE107,&quot;&quot;))</f><v></v></c><c r="JX107" s="59" t="str"><f aca="false">IF(ISNUMBER(IB107),IB107,IF(ISNUMBER(GF107),GF107,&quot;&quot;))</f><v></v></c><c r="JY107" s="59" t="str"><f aca="false">IF(ISNUMBER(IC107),IC107,IF(ISNUMBER(GG107),GG107,&quot;&quot;))</f><v></v></c><c r="JZ107" s="59" t="str"><f aca="false">IF(ISNUMBER(ID107),ID107,IF(ISNUMBER(GH107),GH107,&quot;&quot;))</f><v></v></c><c r="KA107" s="59" t="str"><f aca="false">IF(ISNUMBER(IE107),IE107,IF(ISNUMBER(GI107),GI107,&quot;&quot;))</f><v></v></c><c r="KB107" s="59" t="str"><f aca="false">IF(ISNUMBER(IF107),IF107,IF(ISNUMBER(GJ107),GJ107,&quot;&quot;))</f><v></v></c><c r="KC107" s="59" t="str"><f aca="false">IF(ISNUMBER(IG107),IG107,IF(ISNUMBER(GK107),GK107,&quot;&quot;))</f><v></v></c><c r="KD107" s="61" t="str"><f aca="false">IF(ISNUMBER(IH107),IH107,IF(ISNUMBER(GL107),GL107,&quot;&quot;))</f><v></v></c><c r="KE107" s="52" t="str"><f aca="false">IF(AND(ISNUMBER(II107),ISNUMBER(CU107)),II107-CU107,&quot;&quot;)</f><v></v></c><c r="KF107" s="38" t="str"><f aca="false">IF(AND(ISNUMBER(IJ107),ISNUMBER(CV107)),IJ107-CV107,&quot;&quot;)</f><v></v></c><c r="KG107" s="38" t="str"><f aca="false">IF(AND(ISNUMBER(IK107),ISNUMBER(CW107)),IK107-CW107,&quot;&quot;)</f><v></v></c><c r="KH107" s="38" t="str"><f aca="false">IF(AND(ISNUMBER(IL107),ISNUMBER(CX107)),IL107-CX107,&quot;&quot;)</f><v></v></c><c r="KI107" s="38" t="str"><f aca="false">IF(AND(ISNUMBER(IM107),ISNUMBER(CY107)),IM107-CY107,&quot;&quot;)</f><v></v></c><c r="KJ107" s="38" t="str"><f aca="false">IF(AND(ISNUMBER(IN107),ISNUMBER(CZ107)),IN107-CZ107,&quot;&quot;)</f><v></v></c><c r="KK107" s="38" t="str"><f aca="false">IF(AND(ISNUMBER(IO107),ISNUMBER(DA107)),IO107-DA107,&quot;&quot;)</f><v></v></c><c r="KL107" s="38" t="str"><f aca="false">IF(AND(ISNUMBER(IP107),ISNUMBER(DB107)),IP107-DB107,&quot;&quot;)</f><v></v></c><c r="KM107" s="38" t="str"><f aca="false">IF(AND(ISNUMBER(IQ107),ISNUMBER(DC107)),IQ107-DC107,&quot;&quot;)</f><v></v></c><c r="KN107" s="38" t="str"><f aca="false">IF(AND(ISNUMBER(IR107),ISNUMBER(DD107)),IR107-DD107,&quot;&quot;)</f><v></v></c><c r="KO107" s="38" t="str"><f aca="false">IF(AND(ISNUMBER(IS107),ISNUMBER(DE107)),IS107-DE107,&quot;&quot;)</f><v></v></c><c r="KP107" s="38" t="str"><f aca="false">IF(AND(ISNUMBER(IT107),ISNUMBER(DF107)),IT107-DF107,&quot;&quot;)</f><v></v></c><c r="KQ107" s="38" t="str"><f aca="false">IF(AND(ISNUMBER(IU107),ISNUMBER(DG107)),IU107-DG107,&quot;&quot;)</f><v></v></c><c r="KR107" s="38" t="str"><f aca="false">IF(AND(ISNUMBER(IV107),ISNUMBER(DH107)),IV107-DH107,&quot;&quot;)</f><v></v></c><c r="KS107" s="38" t="str"><f aca="false">IF(AND(ISNUMBER(IW107),ISNUMBER(DI107)),IW107-DI107,&quot;&quot;)</f><v></v></c><c r="KT107" s="38" t="str"><f aca="false">IF(AND(ISNUMBER(IX107),ISNUMBER(DJ107)),IX107-DJ107,&quot;&quot;)</f><v></v></c><c r="KU107" s="38" t="str"><f aca="false">IF(AND(ISNUMBER(IY107),ISNUMBER(DK107)),IY107-DK107,&quot;&quot;)</f><v></v></c><c r="KV107" s="38" t="str"><f aca="false">IF(AND(ISNUMBER(IZ107),ISNUMBER(DL107)),IZ107-DL107,&quot;&quot;)</f><v></v></c><c r="KW107" s="38" t="str"><f aca="false">IF(AND(ISNUMBER(JA107),ISNUMBER(DM107)),JA107-DM107,&quot;&quot;)</f><v></v></c><c r="KX107" s="38" t="str"><f aca="false">IF(AND(ISNUMBER(JB107),ISNUMBER(DN107)),JB107-DN107,&quot;&quot;)</f><v></v></c><c r="KY107" s="38" t="str"><f aca="false">IF(AND(ISNUMBER(JC107),ISNUMBER(DO107)),JC107-DO107,&quot;&quot;)</f><v></v></c><c r="KZ107" s="38" t="str"><f aca="false">IF(AND(ISNUMBER(JD107),ISNUMBER(DP107)),JD107-DP107,&quot;&quot;)</f><v></v></c><c r="LA107" s="38" t="str"><f aca="false">IF(AND(ISNUMBER(JE107),ISNUMBER(DQ107)),JE107-DQ107,&quot;&quot;)</f><v></v></c><c r="LB107" s="38" t="str"><f aca="false">IF(AND(ISNUMBER(JF107),ISNUMBER(DR107)),JF107-DR107,&quot;&quot;)</f><v></v></c><c r="LC107" s="38" t="str"><f aca="false">IF(AND(ISNUMBER(JG107),ISNUMBER(DS107)),JG107-DS107,&quot;&quot;)</f><v></v></c><c r="LD107" s="38" t="str"><f aca="false">IF(AND(ISNUMBER(JH107),ISNUMBER(DT107)),JH107-DT107,&quot;&quot;)</f><v></v></c><c r="LE107" s="38" t="str"><f aca="false">IF(AND(ISNUMBER(JI107),ISNUMBER(DU107)),JI107-DU107,&quot;&quot;)</f><v></v></c><c r="LF107" s="38" t="str"><f aca="false">IF(AND(ISNUMBER(JJ107),ISNUMBER(DV107)),JJ107-DV107,&quot;&quot;)</f><v></v></c><c r="LG107" s="38" t="str"><f aca="false">IF(AND(ISNUMBER(JK107),ISNUMBER(DW107)),JK107-DW107,&quot;&quot;)</f><v></v></c><c r="LH107" s="38" t="str"><f aca="false">IF(AND(ISNUMBER(JL107),ISNUMBER(DX107)),JL107-DX107,&quot;&quot;)</f><v></v></c><c r="LI107" s="38" t="str"><f aca="false">IF(AND(ISNUMBER(JM107),ISNUMBER(DY107)),JM107-DY107,&quot;&quot;)</f><v></v></c><c r="LJ107" s="38" t="str"><f aca="false">IF(AND(ISNUMBER(JN107),ISNUMBER(DZ107)),JN107-DZ107,&quot;&quot;)</f><v></v></c><c r="LK107" s="38" t="str"><f aca="false">IF(AND(ISNUMBER(JO107),ISNUMBER(EA107)),JO107-EA107,&quot;&quot;)</f><v></v></c><c r="LL107" s="38" t="str"><f aca="false">IF(AND(ISNUMBER(JP107),ISNUMBER(EB107)),JP107-EB107,&quot;&quot;)</f><v></v></c><c r="LM107" s="38" t="str"><f aca="false">IF(AND(ISNUMBER(JQ107),ISNUMBER(EC107)),JQ107-EC107,&quot;&quot;)</f><v></v></c><c r="LN107" s="38" t="str"><f aca="false">IF(AND(ISNUMBER(JR107),ISNUMBER(ED107)),JR107-ED107,&quot;&quot;)</f><v></v></c><c r="LO107" s="38" t="str"><f aca="false">IF(AND(ISNUMBER(JS107),ISNUMBER(EE107)),JS107-EE107,&quot;&quot;)</f><v></v></c><c r="LP107" s="38" t="str"><f aca="false">IF(AND(ISNUMBER(JT107),ISNUMBER(EF107)),JT107-EF107,&quot;&quot;)</f><v></v></c><c r="LQ107" s="38" t="str"><f aca="false">IF(AND(ISNUMBER(JU107),ISNUMBER(EG107)),JU107-EG107,&quot;&quot;)</f><v></v></c><c r="LR107" s="38" t="str"><f aca="false">IF(AND(ISNUMBER(JV107),ISNUMBER(EH107)),JV107-EH107,&quot;&quot;)</f><v></v></c><c r="LS107" s="38" t="str"><f aca="false">IF(AND(ISNUMBER(JW107),ISNUMBER(EI107)),JW107-EI107,&quot;&quot;)</f><v></v></c><c r="LT107" s="38" t="str"><f aca="false">IF(AND(ISNUMBER(JX107),ISNUMBER(EJ107)),JX107-EJ107,&quot;&quot;)</f><v></v></c><c r="LU107" s="38" t="str"><f aca="false">IF(AND(ISNUMBER(JY107),ISNUMBER(EK107)),JY107-EK107,&quot;&quot;)</f><v></v></c><c r="LV107" s="38" t="str"><f aca="false">IF(AND(ISNUMBER(JZ107),ISNUMBER(EL107)),JZ107-EL107,&quot;&quot;)</f><v></v></c><c r="LW107" s="38" t="str"><f aca="false">IF(AND(ISNUMBER(KA107),ISNUMBER(EM107)),KA107-EM107,&quot;&quot;)</f><v></v></c><c r="LX107" s="38" t="str"><f aca="false">IF(AND(ISNUMBER(KB107),ISNUMBER(EN107)),KB107-EN107,&quot;&quot;)</f><v></v></c><c r="LY107" s="38" t="str"><f aca="false">IF(AND(ISNUMBER(KC107),ISNUMBER(EO107)),KC107-EO107,&quot;&quot;)</f><v></v></c><c r="LZ107" s="38" t="str"><f aca="false">IF(AND(ISNUMBER(KD107),ISNUMBER(EP107)),KD107-EP107,&quot;&quot;)</f><v></v></c><c r="MA107" s="38" t="str"><f aca="false">IF(AND(ISNUMBER(HT107),ISNUMBER(FX107)),HT107-FX107,&quot;&quot;)</f><v></v></c><c r="MB107" s="38" t="str"><f aca="false">IF(AND(ISNUMBER(HU107),ISNUMBER(FY107)),HU107-FY107,&quot;&quot;)</f><v></v></c><c r="MC107" s="38" t="str"><f aca="false">IF(AND(ISNUMBER(HY107),ISNUMBER(GC107)),HY107-GC107,&quot;&quot;)</f><v></v></c><c r="MD107" s="38" t="n"><f aca="false">HZ107-GD107</f><v>0</v></c></row><row collapsed="false" customFormat="false" customHeight="true" hidden="false" ht="26.25" outlineLevel="0" r="108"><c r="A108" s="35" t="n"><v>41220</v></c><c r="B108" s="36" t="s"><v>526</v></c><c r="C108" s="92" t="s"><v>527</v></c><c r="D108" s="37" t="s"><v>331</v></c><c r="E108" s="38" t="n"><v>84</v></c><c r="F108" s="39" t="n"><v>10332</v></c><c r="G108" s="38" t="s"><v>340</v></c><c r="H108" s="38" t="s"><v>358</v></c><c r="I108" s="38" t="n"><v>1835859</v></c><c r="K108" s="91"/><c r="L108" s="91"/><c r="M108" s="91"/><c r="N108" s="91"/><c r="O108" s="91"/><c r="P108" s="38" t="n"><v>-2.5</v></c><c r="Q108" s="38" t="n"><v>-2.52</v></c><c r="R108" s="38" t="s"><v>334</v></c><c r="S108" s="44" t="n"><v>41214</v></c><c r="T108" s="45" t="n"><v>0.5</v></c><c r="U108" s="45" t="n"><v>0.75</v></c><c r="V108" s="38" t="n"><v>94</v></c><c r="W108" s="38" t="n"><v>60</v></c><c r="X108" s="38" t="n"><v>19</v></c><c r="Y108" s="38" t="n"><v>612</v></c><c r="Z108" s="38" t="n"><v>23.25</v></c><c r="AA108" s="38" t="n"><v>11.6</v></c><c r="AB108" s="38" t="n"><v>5.33</v></c><c r="AC108" s="38" t="n"><v>2.44</v></c><c r="AD108" s="38" t="n"><v>44.12</v></c><c r="AE108" s="38" t="n"><v>78</v></c><c r="AF108" s="38" t="n"><v>44.82</v></c><c r="AG108" s="38" t="n"><v>168</v></c><c r="AH108" s="38" t="n"><v>0</v></c><c r="AI108" s="38" t="n"><f aca="false">IF(AND(ISNUMBER(SK),SK&gt;0),1,0)</f><v>0</v></c><c r="AK108" s="48" t="s"><v>371</v></c><c r="AZ108" s="38" t="str"><f aca="false">IF(ISNUMBER(AM108),AM108+0.5*AN108,&quot;&quot;)</f><v></v></c><c r="BA108" s="38" t="str"><f aca="false">IF(ISNUMBER(AZ108),IF(ISNUMBER(Q108),AZ108-Q108,&quot;MISSING&quot;),&quot;&quot;)</f><v></v></c><c r="BB108" s="38" t="str"><f aca="false">IF(AND(ISNUMBER(AR108),ISNUMBER(Y108)),AR108-Y108,IF(ISNUMBER(AR108),&quot;MISSING&quot;,&quot;&quot;))</f><v></v></c><c r="BC108" s="48" t="s"><v>336</v></c><c r="BR108" s="38" t="str"><f aca="false">IF(ISNUMBER(BE108),BE108+0.5*BF108,&quot;&quot;)</f><v></v></c><c r="BS108" s="38" t="str"><f aca="false">IF(ISNUMBER(BR108),IF(ISNUMBER($Q108),BR108-$Q108,&quot;MISSING&quot;),&quot;&quot;)</f><v></v></c><c r="BT108" s="38" t="str"><f aca="false">IF(AND(ISNUMBER(BJ108),ISNUMBER($Y108)),BJ108-$Y108,IF(ISNUMBER(BJ108),&quot;MISSING&quot;,&quot;&quot;))</f><v></v></c><c r="BU108" s="38" t="n"><f aca="false">IF(AND(ISBLANK($AM108),ISBLANK($BE108)),0,1)</f><v>0</v></c><c r="BV108" s="38" t="n"><f aca="false">IF(AND(ISNUMBER($AM108),ISNUMBER($BE108)),1,0)</f><v>0</v></c><c r="BW108" s="38" t="str"><f aca="false">IF(BV108,SE_PREOP,&quot;&quot;)</f><v></v></c><c r="BX108" s="38" t="str"><f aca="false">IF(FU_6_AND_12,SE_6,&quot;&quot;)</f><v></v></c><c r="BY108" s="38" t="str"><f aca="false">IF(FU_6_AND_12,SE_12,&quot;&quot;)</f><v></v></c><c r="BZ108" s="49" t="n"><f aca="false">IF(AND(ISNUMBER(BC108),ISNUMBER(BE108)),BC108-A108,IF(ISNUMBER(AK108),AK108-A108,0))</f><v>0</v></c><c r="CA108" s="50" t="n"><f aca="false">IF(BZ108&gt;0,BZ108/30,&quot;&quot;)</f><v>0</v></c><c r="CB108" s="38" t="str"><f aca="false">IF(AND(ISNUMBER(AZ108),ISNUMBER(BR108)),(BR108-AZ108),&quot;&quot;)</f><v></v></c><c r="CC108" s="38" t="str"><f aca="false">IF(AND(ISNUMBER(AX108), ISNUMBER(AD108)), AVERAGE(AX108,AV108)-AVERAGE(AD108,AF108),&quot;&quot;)</f><v></v></c><c r="CD108" s="38" t="str"><f aca="false">IF(AND(ISNUMBER(BN108), ISNUMBER(AD108)), AVERAGE(BN108,BP108)-AVERAGE(AD108,AF108),&quot;&quot;)</f><v></v></c><c r="CE108" s="38" t="str"><f aca="false">IF(ISNUMBER(CD108),CD108,IF(ISNUMBER(CC108),CC108,&quot;&quot;))</f><v></v></c><c r="CF108" s="38" t="str"><f aca="false">IF(AND(ISNUMBER(SPH_PREOP),ISNUMBER(SE_LAST_)),SPH_PREOP+CYL_PREOP/2,&quot;&quot;)</f><v></v></c><c r="CG108" s="38" t="str"><f aca="false">IF(ISNUMBER(SE_12),SE_12,IF(ISNUMBER(SE_6),SE_6,&quot;&quot;))</f><v></v></c><c r="CH108" s="51" t="str"><f aca="false">IF(AND(ISNUMBER(SE_LAST_),ISNUMBER(REF_TARGET)),SE_LAST_-REF_TARGET,&quot;&quot;)</f><v></v></c><c r="CI108" s="52" t="str"><f aca="false">IF(ISNUMBER(Y108),IF(ISNUMBER(BJ108),BJ108-Y108,IF(ISNUMBER(AR108),AR108-Y108,&quot;&quot;)),&quot;&quot;)</f><v></v></c><c r="CJ108" s="38" t="str"><f aca="false">IF(ISNUMBER(Z108),IF(ISNUMBER(AT108),AT108-Z108,IF(ISNUMBER(BL108),BL108-Z108,&quot;&quot;)),&quot;&quot;)</f><v></v></c><c r="CK108" s="53" t="str"><f aca="false">IF(ISNUMBER(LAST_SE_ERROR),REF_TARGET,&quot;&quot;)</f><v></v></c><c r="CL108" s="53" t="str"><f aca="false">IF(AND(OR(ISNUMBER(BH108),ISNUMBER(AP108)),ISNUMBER(W108)),-LOG(20/W108)--LOG(20/IF(ISNUMBER(BH108),BH108,AP108)),&quot;&quot;)</f><v></v></c><c r="CM108" s="54" t="n"><f aca="false">IF(ISNUMBER(BF108),BF108,IF(ISNUMBER(AN108),AN108,&quot;&quot;))</f><v>0</v></c><c r="CN108" s="54" t="n"><f aca="false">IF(AND(ISNUMBER(CM108),ISNUMBER(U108)),CM108-U108,&quot;&quot;)</f><v>0</v></c><c r="CO108" s="55" t="n"><f aca="false">IF(ISNUMBER(BCVA_12),BCVA_12,IF(ISNUMBER(BCVA_6),BCVA_6,&quot;&quot;))</f><v>0</v></c><c r="CP108" s="55" t="n"><f aca="false">IF(ISNUMBER(CO108),PREOP_BCVA,&quot;&quot;)</f><v>0</v></c><c r="CQ108" s="56" t="n"><f aca="false">IF(AND(REF_TARGET&lt;=0,REF_TARGET&gt;-1),IF(ISNUMBER(UDVA_12),UDVA_12,IF(ISNUMBER(UDVA_6),UDVA_6,&quot;&quot;)),&quot;&quot;)</f><v>0</v></c><c r="CR108" s="53" t="str"><f aca="false">IF(ISNUMBER(PREOP_PENTACAM_RV),IF(ISNUMBER(SPH_6),IF(ISNUMBER($EQ108),0,1),&quot;&quot;),&quot;&quot;)</f><v></v></c><c r="CS108" s="53" t="str"><f aca="false">IF(ISNUMBER(PREOP_PENTACAM_RV),IF(ISNUMBER(SPH_12),IF(ISNUMBER($GM108),0,1),&quot;&quot;),&quot;&quot;)</f><v></v></c><c r="CT108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08" s="88"/><c r="II108" s="52" t="str"><f aca="false">IF(ISNUMBER(GM108),GM108,IF(ISNUMBER(EQ108),EQ108,&quot;&quot;))</f><v></v></c><c r="IJ108" s="38" t="str"><f aca="false">IF(ISNUMBER(GN108),GN108,IF(ISNUMBER(ER108),ER108,&quot;&quot;))</f><v></v></c><c r="IK108" s="38" t="str"><f aca="false">IF(ISNUMBER(GO108),GO108,IF(ISNUMBER(ES108),ES108,&quot;&quot;))</f><v></v></c><c r="IL108" s="38" t="str"><f aca="false">IF(ISNUMBER(GP108),GP108,IF(ISNUMBER(ET108),ET108,&quot;&quot;))</f><v></v></c><c r="IM108" s="38" t="str"><f aca="false">IF(ISNUMBER(GQ108),GQ108,IF(ISNUMBER(EU108),EU108,&quot;&quot;))</f><v></v></c><c r="IN108" s="38" t="str"><f aca="false">IF(ISNUMBER(GR108),GR108,IF(ISNUMBER(EV108),EV108,&quot;&quot;))</f><v></v></c><c r="IO108" s="38" t="str"><f aca="false">IF(ISNUMBER(GS108),GS108,IF(ISNUMBER(EW108),EW108,&quot;&quot;))</f><v></v></c><c r="IP108" s="38" t="str"><f aca="false">IF(ISNUMBER(GT108),GT108,IF(ISNUMBER(EX108),EX108,&quot;&quot;))</f><v></v></c><c r="IQ108" s="38" t="str"><f aca="false">IF(ISNUMBER(GU108),GU108,IF(ISNUMBER(EY108),EY108,&quot;&quot;))</f><v></v></c><c r="IR108" s="38" t="str"><f aca="false">IF(ISNUMBER(GV108),GV108,IF(ISNUMBER(EZ108),EZ108,&quot;&quot;))</f><v></v></c><c r="IS108" s="38" t="str"><f aca="false">IF(ISNUMBER(GW108),GW108,IF(ISNUMBER(FA108),FA108,&quot;&quot;))</f><v></v></c><c r="IT108" s="38" t="str"><f aca="false">IF(ISNUMBER(GX108),GX108,IF(ISNUMBER(FB108),FB108,&quot;&quot;))</f><v></v></c><c r="IU108" s="38" t="str"><f aca="false">IF(ISNUMBER(GY108),GY108,IF(ISNUMBER(FC108),FC108,&quot;&quot;))</f><v></v></c><c r="IV108" s="38" t="str"><f aca="false">IF(ISNUMBER(GZ108),GZ108,IF(ISNUMBER(FD108),FD108,&quot;&quot;))</f><v></v></c><c r="IW108" s="38" t="str"><f aca="false">IF(ISNUMBER(HA108),HA108,IF(ISNUMBER(FE108),FE108,&quot;&quot;))</f><v></v></c><c r="IX108" s="38" t="str"><f aca="false">IF(ISNUMBER(HB108),HB108,IF(ISNUMBER(FF108),FF108,&quot;&quot;))</f><v></v></c><c r="IY108" s="38" t="str"><f aca="false">IF(ISNUMBER(HC108),HC108,IF(ISNUMBER(FG108),FG108,&quot;&quot;))</f><v></v></c><c r="IZ108" s="38" t="str"><f aca="false">IF(ISNUMBER(HD108),HD108,IF(ISNUMBER(FH108),FH108,&quot;&quot;))</f><v></v></c><c r="JA108" s="38" t="str"><f aca="false">IF(ISNUMBER(HE108),HE108,IF(ISNUMBER(FI108),FI108,&quot;&quot;))</f><v></v></c><c r="JB108" s="38" t="str"><f aca="false">IF(ISNUMBER(HF108),HF108,IF(ISNUMBER(FJ108),FJ108,&quot;&quot;))</f><v></v></c><c r="JC108" s="38" t="str"><f aca="false">IF(ISNUMBER(HG108),HG108,IF(ISNUMBER(FK108),FK108,&quot;&quot;))</f><v></v></c><c r="JD108" s="38" t="str"><f aca="false">IF(ISNUMBER(HH108),HH108,IF(ISNUMBER(FL108),FL108,&quot;&quot;))</f><v></v></c><c r="JE108" s="38" t="str"><f aca="false">IF(ISNUMBER(HI108),HI108,IF(ISNUMBER(FM108),FM108,&quot;&quot;))</f><v></v></c><c r="JF108" s="38" t="str"><f aca="false">IF(ISNUMBER(HJ108),HJ108,IF(ISNUMBER(FN108),FN108,&quot;&quot;))</f><v></v></c><c r="JG108" s="38" t="str"><f aca="false">IF(ISNUMBER(HK108),HK108,IF(ISNUMBER(FO108),FO108,&quot;&quot;))</f><v></v></c><c r="JH108" s="38" t="str"><f aca="false">IF(ISNUMBER(HL108),HL108,IF(ISNUMBER(FP108),FP108,&quot;&quot;))</f><v></v></c><c r="JI108" s="38" t="str"><f aca="false">IF(ISNUMBER(HM108),HM108,IF(ISNUMBER(FQ108),FQ108,&quot;&quot;))</f><v></v></c><c r="JJ108" s="38" t="str"><f aca="false">IF(ISNUMBER(HN108),HN108,IF(ISNUMBER(FR108),FR108,&quot;&quot;))</f><v></v></c><c r="JK108" s="38" t="str"><f aca="false">IF(ISNUMBER(HO108),HO108,IF(ISNUMBER(FS108),FS108,&quot;&quot;))</f><v></v></c><c r="JL108" s="38" t="str"><f aca="false">IF(ISNUMBER(HP108),HP108,IF(ISNUMBER(FT108),FT108,&quot;&quot;))</f><v></v></c><c r="JM108" s="38" t="str"><f aca="false">IF(ISNUMBER(HQ108),HQ108,IF(ISNUMBER(FU108),FU108,&quot;&quot;))</f><v></v></c><c r="JN108" s="51" t="str"><f aca="false">IF(ISNUMBER(HR108),HR108,IF(ISNUMBER(FV108),FV108,&quot;&quot;))</f><v></v></c><c r="JO108" s="59" t="str"><f aca="false">IF(ISNUMBER(HS108),HS108,IF(ISNUMBER(FW108),FW108,&quot;&quot;))</f><v></v></c><c r="JP108" s="59" t="str"><f aca="false">IF(ISNUMBER(HT108),HT108,IF(ISNUMBER(FX108),FX108,&quot;&quot;))</f><v></v></c><c r="JQ108" s="59" t="str"><f aca="false">IF(ISNUMBER(HU108),HU108,IF(ISNUMBER(FY108),FY108,&quot;&quot;))</f><v></v></c><c r="JR108" s="59" t="str"><f aca="false">IF(ISNUMBER(HV108),HV108,IF(ISNUMBER(FZ108),FZ108,&quot;&quot;))</f><v></v></c><c r="JS108" s="59" t="str"><f aca="false">IF(ISNUMBER(HW108),HW108,IF(ISNUMBER(GA108),GA108,&quot;&quot;))</f><v></v></c><c r="JT108" s="59" t="str"><f aca="false">IF(ISNUMBER(HX108),HX108,IF(ISNUMBER(GB108),GB108,&quot;&quot;))</f><v></v></c><c r="JU108" s="59" t="str"><f aca="false">IF(ISNUMBER(HY108),HY108,IF(ISNUMBER(GC108),GC108,&quot;&quot;))</f><v></v></c><c r="JV108" s="59" t="str"><f aca="false">IF(ISNUMBER(HZ108),HZ108,IF(ISNUMBER(GD108),GD108,&quot;&quot;))</f><v></v></c><c r="JW108" s="59" t="str"><f aca="false">IF(ISNUMBER(IA108),IA108,IF(ISNUMBER(GE108),GE108,&quot;&quot;))</f><v></v></c><c r="JX108" s="59" t="str"><f aca="false">IF(ISNUMBER(IB108),IB108,IF(ISNUMBER(GF108),GF108,&quot;&quot;))</f><v></v></c><c r="JY108" s="59" t="str"><f aca="false">IF(ISNUMBER(IC108),IC108,IF(ISNUMBER(GG108),GG108,&quot;&quot;))</f><v></v></c><c r="JZ108" s="59" t="str"><f aca="false">IF(ISNUMBER(ID108),ID108,IF(ISNUMBER(GH108),GH108,&quot;&quot;))</f><v></v></c><c r="KA108" s="59" t="str"><f aca="false">IF(ISNUMBER(IE108),IE108,IF(ISNUMBER(GI108),GI108,&quot;&quot;))</f><v></v></c><c r="KB108" s="59" t="str"><f aca="false">IF(ISNUMBER(IF108),IF108,IF(ISNUMBER(GJ108),GJ108,&quot;&quot;))</f><v></v></c><c r="KC108" s="59" t="str"><f aca="false">IF(ISNUMBER(IG108),IG108,IF(ISNUMBER(GK108),GK108,&quot;&quot;))</f><v></v></c><c r="KD108" s="61" t="str"><f aca="false">IF(ISNUMBER(IH108),IH108,IF(ISNUMBER(GL108),GL108,&quot;&quot;))</f><v></v></c><c r="KE108" s="52" t="str"><f aca="false">IF(AND(ISNUMBER(II108),ISNUMBER(CU108)),II108-CU108,&quot;&quot;)</f><v></v></c><c r="KF108" s="38" t="str"><f aca="false">IF(AND(ISNUMBER(IJ108),ISNUMBER(CV108)),IJ108-CV108,&quot;&quot;)</f><v></v></c><c r="KG108" s="38" t="str"><f aca="false">IF(AND(ISNUMBER(IK108),ISNUMBER(CW108)),IK108-CW108,&quot;&quot;)</f><v></v></c><c r="KH108" s="38" t="str"><f aca="false">IF(AND(ISNUMBER(IL108),ISNUMBER(CX108)),IL108-CX108,&quot;&quot;)</f><v></v></c><c r="KI108" s="38" t="str"><f aca="false">IF(AND(ISNUMBER(IM108),ISNUMBER(CY108)),IM108-CY108,&quot;&quot;)</f><v></v></c><c r="KJ108" s="38" t="str"><f aca="false">IF(AND(ISNUMBER(IN108),ISNUMBER(CZ108)),IN108-CZ108,&quot;&quot;)</f><v></v></c><c r="KK108" s="38" t="str"><f aca="false">IF(AND(ISNUMBER(IO108),ISNUMBER(DA108)),IO108-DA108,&quot;&quot;)</f><v></v></c><c r="KL108" s="38" t="str"><f aca="false">IF(AND(ISNUMBER(IP108),ISNUMBER(DB108)),IP108-DB108,&quot;&quot;)</f><v></v></c><c r="KM108" s="38" t="str"><f aca="false">IF(AND(ISNUMBER(IQ108),ISNUMBER(DC108)),IQ108-DC108,&quot;&quot;)</f><v></v></c><c r="KN108" s="38" t="str"><f aca="false">IF(AND(ISNUMBER(IR108),ISNUMBER(DD108)),IR108-DD108,&quot;&quot;)</f><v></v></c><c r="KO108" s="38" t="str"><f aca="false">IF(AND(ISNUMBER(IS108),ISNUMBER(DE108)),IS108-DE108,&quot;&quot;)</f><v></v></c><c r="KP108" s="38" t="str"><f aca="false">IF(AND(ISNUMBER(IT108),ISNUMBER(DF108)),IT108-DF108,&quot;&quot;)</f><v></v></c><c r="KQ108" s="38" t="str"><f aca="false">IF(AND(ISNUMBER(IU108),ISNUMBER(DG108)),IU108-DG108,&quot;&quot;)</f><v></v></c><c r="KR108" s="38" t="str"><f aca="false">IF(AND(ISNUMBER(IV108),ISNUMBER(DH108)),IV108-DH108,&quot;&quot;)</f><v></v></c><c r="KS108" s="38" t="str"><f aca="false">IF(AND(ISNUMBER(IW108),ISNUMBER(DI108)),IW108-DI108,&quot;&quot;)</f><v></v></c><c r="KT108" s="38" t="str"><f aca="false">IF(AND(ISNUMBER(IX108),ISNUMBER(DJ108)),IX108-DJ108,&quot;&quot;)</f><v></v></c><c r="KU108" s="38" t="str"><f aca="false">IF(AND(ISNUMBER(IY108),ISNUMBER(DK108)),IY108-DK108,&quot;&quot;)</f><v></v></c><c r="KV108" s="38" t="str"><f aca="false">IF(AND(ISNUMBER(IZ108),ISNUMBER(DL108)),IZ108-DL108,&quot;&quot;)</f><v></v></c><c r="KW108" s="38" t="str"><f aca="false">IF(AND(ISNUMBER(JA108),ISNUMBER(DM108)),JA108-DM108,&quot;&quot;)</f><v></v></c><c r="KX108" s="38" t="str"><f aca="false">IF(AND(ISNUMBER(JB108),ISNUMBER(DN108)),JB108-DN108,&quot;&quot;)</f><v></v></c><c r="KY108" s="38" t="str"><f aca="false">IF(AND(ISNUMBER(JC108),ISNUMBER(DO108)),JC108-DO108,&quot;&quot;)</f><v></v></c><c r="KZ108" s="38" t="str"><f aca="false">IF(AND(ISNUMBER(JD108),ISNUMBER(DP108)),JD108-DP108,&quot;&quot;)</f><v></v></c><c r="LA108" s="38" t="str"><f aca="false">IF(AND(ISNUMBER(JE108),ISNUMBER(DQ108)),JE108-DQ108,&quot;&quot;)</f><v></v></c><c r="LB108" s="38" t="str"><f aca="false">IF(AND(ISNUMBER(JF108),ISNUMBER(DR108)),JF108-DR108,&quot;&quot;)</f><v></v></c><c r="LC108" s="38" t="str"><f aca="false">IF(AND(ISNUMBER(JG108),ISNUMBER(DS108)),JG108-DS108,&quot;&quot;)</f><v></v></c><c r="LD108" s="38" t="str"><f aca="false">IF(AND(ISNUMBER(JH108),ISNUMBER(DT108)),JH108-DT108,&quot;&quot;)</f><v></v></c><c r="LE108" s="38" t="str"><f aca="false">IF(AND(ISNUMBER(JI108),ISNUMBER(DU108)),JI108-DU108,&quot;&quot;)</f><v></v></c><c r="LF108" s="38" t="str"><f aca="false">IF(AND(ISNUMBER(JJ108),ISNUMBER(DV108)),JJ108-DV108,&quot;&quot;)</f><v></v></c><c r="LG108" s="38" t="str"><f aca="false">IF(AND(ISNUMBER(JK108),ISNUMBER(DW108)),JK108-DW108,&quot;&quot;)</f><v></v></c><c r="LH108" s="38" t="str"><f aca="false">IF(AND(ISNUMBER(JL108),ISNUMBER(DX108)),JL108-DX108,&quot;&quot;)</f><v></v></c><c r="LI108" s="38" t="str"><f aca="false">IF(AND(ISNUMBER(JM108),ISNUMBER(DY108)),JM108-DY108,&quot;&quot;)</f><v></v></c><c r="LJ108" s="38" t="str"><f aca="false">IF(AND(ISNUMBER(JN108),ISNUMBER(DZ108)),JN108-DZ108,&quot;&quot;)</f><v></v></c><c r="LK108" s="38" t="str"><f aca="false">IF(AND(ISNUMBER(JO108),ISNUMBER(EA108)),JO108-EA108,&quot;&quot;)</f><v></v></c><c r="LL108" s="38" t="str"><f aca="false">IF(AND(ISNUMBER(JP108),ISNUMBER(EB108)),JP108-EB108,&quot;&quot;)</f><v></v></c><c r="LM108" s="38" t="str"><f aca="false">IF(AND(ISNUMBER(JQ108),ISNUMBER(EC108)),JQ108-EC108,&quot;&quot;)</f><v></v></c><c r="LN108" s="38" t="str"><f aca="false">IF(AND(ISNUMBER(JR108),ISNUMBER(ED108)),JR108-ED108,&quot;&quot;)</f><v></v></c><c r="LO108" s="38" t="str"><f aca="false">IF(AND(ISNUMBER(JS108),ISNUMBER(EE108)),JS108-EE108,&quot;&quot;)</f><v></v></c><c r="LP108" s="38" t="str"><f aca="false">IF(AND(ISNUMBER(JT108),ISNUMBER(EF108)),JT108-EF108,&quot;&quot;)</f><v></v></c><c r="LQ108" s="38" t="str"><f aca="false">IF(AND(ISNUMBER(JU108),ISNUMBER(EG108)),JU108-EG108,&quot;&quot;)</f><v></v></c><c r="LR108" s="38" t="str"><f aca="false">IF(AND(ISNUMBER(JV108),ISNUMBER(EH108)),JV108-EH108,&quot;&quot;)</f><v></v></c><c r="LS108" s="38" t="str"><f aca="false">IF(AND(ISNUMBER(JW108),ISNUMBER(EI108)),JW108-EI108,&quot;&quot;)</f><v></v></c><c r="LT108" s="38" t="str"><f aca="false">IF(AND(ISNUMBER(JX108),ISNUMBER(EJ108)),JX108-EJ108,&quot;&quot;)</f><v></v></c><c r="LU108" s="38" t="str"><f aca="false">IF(AND(ISNUMBER(JY108),ISNUMBER(EK108)),JY108-EK108,&quot;&quot;)</f><v></v></c><c r="LV108" s="38" t="str"><f aca="false">IF(AND(ISNUMBER(JZ108),ISNUMBER(EL108)),JZ108-EL108,&quot;&quot;)</f><v></v></c><c r="LW108" s="38" t="str"><f aca="false">IF(AND(ISNUMBER(KA108),ISNUMBER(EM108)),KA108-EM108,&quot;&quot;)</f><v></v></c><c r="LX108" s="38" t="str"><f aca="false">IF(AND(ISNUMBER(KB108),ISNUMBER(EN108)),KB108-EN108,&quot;&quot;)</f><v></v></c><c r="LY108" s="38" t="str"><f aca="false">IF(AND(ISNUMBER(KC108),ISNUMBER(EO108)),KC108-EO108,&quot;&quot;)</f><v></v></c><c r="LZ108" s="38" t="str"><f aca="false">IF(AND(ISNUMBER(KD108),ISNUMBER(EP108)),KD108-EP108,&quot;&quot;)</f><v></v></c><c r="MA108" s="38" t="str"><f aca="false">IF(AND(ISNUMBER(HT108),ISNUMBER(FX108)),HT108-FX108,&quot;&quot;)</f><v></v></c><c r="MB108" s="38" t="str"><f aca="false">IF(AND(ISNUMBER(HU108),ISNUMBER(FY108)),HU108-FY108,&quot;&quot;)</f><v></v></c><c r="MC108" s="38" t="str"><f aca="false">IF(AND(ISNUMBER(HY108),ISNUMBER(GC108)),HY108-GC108,&quot;&quot;)</f><v></v></c><c r="MD108" s="38" t="n"><f aca="false">HZ108-GD108</f><v>0</v></c></row><row collapsed="false" customFormat="false" customHeight="true" hidden="false" ht="26.25" outlineLevel="0" r="109"><c r="A109" s="35" t="n"><v>41262</v></c><c r="B109" s="36" t="s"><v>528</v></c><c r="C109" s="36" t="s"><v>529</v></c><c r="D109" s="37" t="s"><v>331</v></c><c r="E109" s="38" t="n"><v>68</v></c><c r="F109" s="39" t="n"><v>16225</v></c><c r="G109" s="38" t="s"><v>340</v></c><c r="H109" s="38" t="s"><v>333</v></c><c r="I109" s="38" t="n"><v>1835885</v></c><c r="K109" s="91"/><c r="L109" s="91"/><c r="M109" s="91"/><c r="N109" s="91"/><c r="O109" s="91"/><c r="P109" s="38" t="n"><v>-3</v></c><c r="Q109" s="38" t="n"><v>-3.01</v></c><c r="R109" s="38" t="s"><v>334</v></c><c r="S109" s="44" t="n"><v>41260</v></c><c r="T109" s="45" t="n"><v>-1.5</v></c><c r="U109" s="45" t="n"><v>0.75</v></c><c r="V109" s="38" t="n"><v>176</v></c><c r="W109" s="38" t="n"><v>30</v></c><c r="X109" s="38" t="n"><v>14</v></c><c r="Y109" s="38" t="n"><v>636</v></c><c r="Z109" s="38" t="n"><v>24.12</v></c><c r="AA109" s="38" t="n"><v>12.2</v></c><c r="AB109" s="38" t="n"><v>4.77</v></c><c r="AC109" s="38" t="n"><v>3.35</v></c><c r="AD109" s="38" t="n"><v>44</v></c><c r="AE109" s="38" t="n"><v>13</v></c><c r="AF109" s="38" t="n"><v>45.86</v></c><c r="AG109" s="38" t="n"><v>103</v></c><c r="AH109" s="38" t="n"><v>0</v></c><c r="AI109" s="38" t="n"><f aca="false">IF(AND(ISNUMBER(SK),SK&gt;0),1,0)</f><v>0</v></c><c r="AK109" s="48" t="s"><v>371</v></c><c r="AZ109" s="38" t="str"><f aca="false">IF(ISNUMBER(AM109),AM109+0.5*AN109,&quot;&quot;)</f><v></v></c><c r="BA109" s="38" t="str"><f aca="false">IF(ISNUMBER(AZ109),IF(ISNUMBER(Q109),AZ109-Q109,&quot;MISSING&quot;),&quot;&quot;)</f><v></v></c><c r="BB109" s="38" t="str"><f aca="false">IF(AND(ISNUMBER(AR109),ISNUMBER(Y109)),AR109-Y109,IF(ISNUMBER(AR109),&quot;MISSING&quot;,&quot;&quot;))</f><v></v></c><c r="BC109" s="48" t="s"><v>336</v></c><c r="BR109" s="38" t="str"><f aca="false">IF(ISNUMBER(BE109),BE109+0.5*BF109,&quot;&quot;)</f><v></v></c><c r="BS109" s="38" t="str"><f aca="false">IF(ISNUMBER(BR109),IF(ISNUMBER($Q109),BR109-$Q109,&quot;MISSING&quot;),&quot;&quot;)</f><v></v></c><c r="BT109" s="38" t="str"><f aca="false">IF(AND(ISNUMBER(BJ109),ISNUMBER($Y109)),BJ109-$Y109,IF(ISNUMBER(BJ109),&quot;MISSING&quot;,&quot;&quot;))</f><v></v></c><c r="BU109" s="38" t="n"><f aca="false">IF(AND(ISBLANK($AM109),ISBLANK($BE109)),0,1)</f><v>0</v></c><c r="BV109" s="38" t="n"><f aca="false">IF(AND(ISNUMBER($AM109),ISNUMBER($BE109)),1,0)</f><v>0</v></c><c r="BW109" s="38" t="str"><f aca="false">IF(BV109,SE_PREOP,&quot;&quot;)</f><v></v></c><c r="BX109" s="38" t="str"><f aca="false">IF(FU_6_AND_12,SE_6,&quot;&quot;)</f><v></v></c><c r="BY109" s="38" t="str"><f aca="false">IF(FU_6_AND_12,SE_12,&quot;&quot;)</f><v></v></c><c r="BZ109" s="49" t="n"><f aca="false">IF(AND(ISNUMBER(BC109),ISNUMBER(BE109)),BC109-A109,IF(ISNUMBER(AK109),AK109-A109,0))</f><v>0</v></c><c r="CA109" s="50" t="n"><f aca="false">IF(BZ109&gt;0,BZ109/30,&quot;&quot;)</f><v>0</v></c><c r="CB109" s="38" t="str"><f aca="false">IF(AND(ISNUMBER(AZ109),ISNUMBER(BR109)),(BR109-AZ109),&quot;&quot;)</f><v></v></c><c r="CC109" s="38" t="str"><f aca="false">IF(AND(ISNUMBER(AX109), ISNUMBER(AD109)), AVERAGE(AX109,AV109)-AVERAGE(AD109,AF109),&quot;&quot;)</f><v></v></c><c r="CD109" s="38" t="str"><f aca="false">IF(AND(ISNUMBER(BN109), ISNUMBER(AD109)), AVERAGE(BN109,BP109)-AVERAGE(AD109,AF109),&quot;&quot;)</f><v></v></c><c r="CE109" s="38" t="str"><f aca="false">IF(ISNUMBER(CD109),CD109,IF(ISNUMBER(CC109),CC109,&quot;&quot;))</f><v></v></c><c r="CF109" s="38" t="str"><f aca="false">IF(AND(ISNUMBER(SPH_PREOP),ISNUMBER(SE_LAST_)),SPH_PREOP+CYL_PREOP/2,&quot;&quot;)</f><v></v></c><c r="CG109" s="38" t="str"><f aca="false">IF(ISNUMBER(SE_12),SE_12,IF(ISNUMBER(SE_6),SE_6,&quot;&quot;))</f><v></v></c><c r="CH109" s="51" t="str"><f aca="false">IF(AND(ISNUMBER(SE_LAST_),ISNUMBER(REF_TARGET)),SE_LAST_-REF_TARGET,&quot;&quot;)</f><v></v></c><c r="CI109" s="52" t="str"><f aca="false">IF(ISNUMBER(Y109),IF(ISNUMBER(BJ109),BJ109-Y109,IF(ISNUMBER(AR109),AR109-Y109,&quot;&quot;)),&quot;&quot;)</f><v></v></c><c r="CJ109" s="38" t="str"><f aca="false">IF(ISNUMBER(Z109),IF(ISNUMBER(AT109),AT109-Z109,IF(ISNUMBER(BL109),BL109-Z109,&quot;&quot;)),&quot;&quot;)</f><v></v></c><c r="CK109" s="53" t="str"><f aca="false">IF(ISNUMBER(LAST_SE_ERROR),REF_TARGET,&quot;&quot;)</f><v></v></c><c r="CL109" s="53" t="str"><f aca="false">IF(AND(OR(ISNUMBER(BH109),ISNUMBER(AP109)),ISNUMBER(W109)),-LOG(20/W109)--LOG(20/IF(ISNUMBER(BH109),BH109,AP109)),&quot;&quot;)</f><v></v></c><c r="CM109" s="54" t="n"><f aca="false">IF(ISNUMBER(BF109),BF109,IF(ISNUMBER(AN109),AN109,&quot;&quot;))</f><v>0</v></c><c r="CN109" s="54" t="n"><f aca="false">IF(AND(ISNUMBER(CM109),ISNUMBER(U109)),CM109-U109,&quot;&quot;)</f><v>0</v></c><c r="CO109" s="55" t="n"><f aca="false">IF(ISNUMBER(BCVA_12),BCVA_12,IF(ISNUMBER(BCVA_6),BCVA_6,&quot;&quot;))</f><v>0</v></c><c r="CP109" s="55" t="n"><f aca="false">IF(ISNUMBER(CO109),PREOP_BCVA,&quot;&quot;)</f><v>0</v></c><c r="CQ109" s="56" t="n"><f aca="false">IF(AND(REF_TARGET&lt;=0,REF_TARGET&gt;-1),IF(ISNUMBER(UDVA_12),UDVA_12,IF(ISNUMBER(UDVA_6),UDVA_6,&quot;&quot;)),&quot;&quot;)</f><v>0</v></c><c r="CR109" s="53" t="str"><f aca="false">IF(ISNUMBER(PREOP_PENTACAM_RV),IF(ISNUMBER(SPH_6),IF(ISNUMBER($EQ109),0,1),&quot;&quot;),&quot;&quot;)</f><v></v></c><c r="CS109" s="53" t="str"><f aca="false">IF(ISNUMBER(PREOP_PENTACAM_RV),IF(ISNUMBER(SPH_12),IF(ISNUMBER($GM109),0,1),&quot;&quot;),&quot;&quot;)</f><v></v></c><c r="CT109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09" s="88"/><c r="II109" s="52" t="str"><f aca="false">IF(ISNUMBER(GM109),GM109,IF(ISNUMBER(EQ109),EQ109,&quot;&quot;))</f><v></v></c><c r="IJ109" s="38" t="str"><f aca="false">IF(ISNUMBER(GN109),GN109,IF(ISNUMBER(ER109),ER109,&quot;&quot;))</f><v></v></c><c r="IK109" s="38" t="str"><f aca="false">IF(ISNUMBER(GO109),GO109,IF(ISNUMBER(ES109),ES109,&quot;&quot;))</f><v></v></c><c r="IL109" s="38" t="str"><f aca="false">IF(ISNUMBER(GP109),GP109,IF(ISNUMBER(ET109),ET109,&quot;&quot;))</f><v></v></c><c r="IM109" s="38" t="str"><f aca="false">IF(ISNUMBER(GQ109),GQ109,IF(ISNUMBER(EU109),EU109,&quot;&quot;))</f><v></v></c><c r="IN109" s="38" t="str"><f aca="false">IF(ISNUMBER(GR109),GR109,IF(ISNUMBER(EV109),EV109,&quot;&quot;))</f><v></v></c><c r="IO109" s="38" t="str"><f aca="false">IF(ISNUMBER(GS109),GS109,IF(ISNUMBER(EW109),EW109,&quot;&quot;))</f><v></v></c><c r="IP109" s="38" t="str"><f aca="false">IF(ISNUMBER(GT109),GT109,IF(ISNUMBER(EX109),EX109,&quot;&quot;))</f><v></v></c><c r="IQ109" s="38" t="str"><f aca="false">IF(ISNUMBER(GU109),GU109,IF(ISNUMBER(EY109),EY109,&quot;&quot;))</f><v></v></c><c r="IR109" s="38" t="str"><f aca="false">IF(ISNUMBER(GV109),GV109,IF(ISNUMBER(EZ109),EZ109,&quot;&quot;))</f><v></v></c><c r="IS109" s="38" t="str"><f aca="false">IF(ISNUMBER(GW109),GW109,IF(ISNUMBER(FA109),FA109,&quot;&quot;))</f><v></v></c><c r="IT109" s="38" t="str"><f aca="false">IF(ISNUMBER(GX109),GX109,IF(ISNUMBER(FB109),FB109,&quot;&quot;))</f><v></v></c><c r="IU109" s="38" t="str"><f aca="false">IF(ISNUMBER(GY109),GY109,IF(ISNUMBER(FC109),FC109,&quot;&quot;))</f><v></v></c><c r="IV109" s="38" t="str"><f aca="false">IF(ISNUMBER(GZ109),GZ109,IF(ISNUMBER(FD109),FD109,&quot;&quot;))</f><v></v></c><c r="IW109" s="38" t="str"><f aca="false">IF(ISNUMBER(HA109),HA109,IF(ISNUMBER(FE109),FE109,&quot;&quot;))</f><v></v></c><c r="IX109" s="38" t="str"><f aca="false">IF(ISNUMBER(HB109),HB109,IF(ISNUMBER(FF109),FF109,&quot;&quot;))</f><v></v></c><c r="IY109" s="38" t="str"><f aca="false">IF(ISNUMBER(HC109),HC109,IF(ISNUMBER(FG109),FG109,&quot;&quot;))</f><v></v></c><c r="IZ109" s="38" t="str"><f aca="false">IF(ISNUMBER(HD109),HD109,IF(ISNUMBER(FH109),FH109,&quot;&quot;))</f><v></v></c><c r="JA109" s="38" t="str"><f aca="false">IF(ISNUMBER(HE109),HE109,IF(ISNUMBER(FI109),FI109,&quot;&quot;))</f><v></v></c><c r="JB109" s="38" t="str"><f aca="false">IF(ISNUMBER(HF109),HF109,IF(ISNUMBER(FJ109),FJ109,&quot;&quot;))</f><v></v></c><c r="JC109" s="38" t="str"><f aca="false">IF(ISNUMBER(HG109),HG109,IF(ISNUMBER(FK109),FK109,&quot;&quot;))</f><v></v></c><c r="JD109" s="38" t="str"><f aca="false">IF(ISNUMBER(HH109),HH109,IF(ISNUMBER(FL109),FL109,&quot;&quot;))</f><v></v></c><c r="JE109" s="38" t="str"><f aca="false">IF(ISNUMBER(HI109),HI109,IF(ISNUMBER(FM109),FM109,&quot;&quot;))</f><v></v></c><c r="JF109" s="38" t="str"><f aca="false">IF(ISNUMBER(HJ109),HJ109,IF(ISNUMBER(FN109),FN109,&quot;&quot;))</f><v></v></c><c r="JG109" s="38" t="str"><f aca="false">IF(ISNUMBER(HK109),HK109,IF(ISNUMBER(FO109),FO109,&quot;&quot;))</f><v></v></c><c r="JH109" s="38" t="str"><f aca="false">IF(ISNUMBER(HL109),HL109,IF(ISNUMBER(FP109),FP109,&quot;&quot;))</f><v></v></c><c r="JI109" s="38" t="str"><f aca="false">IF(ISNUMBER(HM109),HM109,IF(ISNUMBER(FQ109),FQ109,&quot;&quot;))</f><v></v></c><c r="JJ109" s="38" t="str"><f aca="false">IF(ISNUMBER(HN109),HN109,IF(ISNUMBER(FR109),FR109,&quot;&quot;))</f><v></v></c><c r="JK109" s="38" t="str"><f aca="false">IF(ISNUMBER(HO109),HO109,IF(ISNUMBER(FS109),FS109,&quot;&quot;))</f><v></v></c><c r="JL109" s="38" t="str"><f aca="false">IF(ISNUMBER(HP109),HP109,IF(ISNUMBER(FT109),FT109,&quot;&quot;))</f><v></v></c><c r="JM109" s="38" t="str"><f aca="false">IF(ISNUMBER(HQ109),HQ109,IF(ISNUMBER(FU109),FU109,&quot;&quot;))</f><v></v></c><c r="JN109" s="51" t="str"><f aca="false">IF(ISNUMBER(HR109),HR109,IF(ISNUMBER(FV109),FV109,&quot;&quot;))</f><v></v></c><c r="JO109" s="59" t="str"><f aca="false">IF(ISNUMBER(HS109),HS109,IF(ISNUMBER(FW109),FW109,&quot;&quot;))</f><v></v></c><c r="JP109" s="59" t="str"><f aca="false">IF(ISNUMBER(HT109),HT109,IF(ISNUMBER(FX109),FX109,&quot;&quot;))</f><v></v></c><c r="JQ109" s="59" t="str"><f aca="false">IF(ISNUMBER(HU109),HU109,IF(ISNUMBER(FY109),FY109,&quot;&quot;))</f><v></v></c><c r="JR109" s="59" t="str"><f aca="false">IF(ISNUMBER(HV109),HV109,IF(ISNUMBER(FZ109),FZ109,&quot;&quot;))</f><v></v></c><c r="JS109" s="59" t="str"><f aca="false">IF(ISNUMBER(HW109),HW109,IF(ISNUMBER(GA109),GA109,&quot;&quot;))</f><v></v></c><c r="JT109" s="59" t="str"><f aca="false">IF(ISNUMBER(HX109),HX109,IF(ISNUMBER(GB109),GB109,&quot;&quot;))</f><v></v></c><c r="JU109" s="59" t="str"><f aca="false">IF(ISNUMBER(HY109),HY109,IF(ISNUMBER(GC109),GC109,&quot;&quot;))</f><v></v></c><c r="JV109" s="59" t="str"><f aca="false">IF(ISNUMBER(HZ109),HZ109,IF(ISNUMBER(GD109),GD109,&quot;&quot;))</f><v></v></c><c r="JW109" s="59" t="str"><f aca="false">IF(ISNUMBER(IA109),IA109,IF(ISNUMBER(GE109),GE109,&quot;&quot;))</f><v></v></c><c r="JX109" s="59" t="str"><f aca="false">IF(ISNUMBER(IB109),IB109,IF(ISNUMBER(GF109),GF109,&quot;&quot;))</f><v></v></c><c r="JY109" s="59" t="str"><f aca="false">IF(ISNUMBER(IC109),IC109,IF(ISNUMBER(GG109),GG109,&quot;&quot;))</f><v></v></c><c r="JZ109" s="59" t="str"><f aca="false">IF(ISNUMBER(ID109),ID109,IF(ISNUMBER(GH109),GH109,&quot;&quot;))</f><v></v></c><c r="KA109" s="59" t="str"><f aca="false">IF(ISNUMBER(IE109),IE109,IF(ISNUMBER(GI109),GI109,&quot;&quot;))</f><v></v></c><c r="KB109" s="59" t="str"><f aca="false">IF(ISNUMBER(IF109),IF109,IF(ISNUMBER(GJ109),GJ109,&quot;&quot;))</f><v></v></c><c r="KC109" s="59" t="str"><f aca="false">IF(ISNUMBER(IG109),IG109,IF(ISNUMBER(GK109),GK109,&quot;&quot;))</f><v></v></c><c r="KD109" s="61" t="str"><f aca="false">IF(ISNUMBER(IH109),IH109,IF(ISNUMBER(GL109),GL109,&quot;&quot;))</f><v></v></c><c r="KE109" s="52" t="str"><f aca="false">IF(AND(ISNUMBER(II109),ISNUMBER(CU109)),II109-CU109,&quot;&quot;)</f><v></v></c><c r="KF109" s="38" t="str"><f aca="false">IF(AND(ISNUMBER(IJ109),ISNUMBER(CV109)),IJ109-CV109,&quot;&quot;)</f><v></v></c><c r="KG109" s="38" t="str"><f aca="false">IF(AND(ISNUMBER(IK109),ISNUMBER(CW109)),IK109-CW109,&quot;&quot;)</f><v></v></c><c r="KH109" s="38" t="str"><f aca="false">IF(AND(ISNUMBER(IL109),ISNUMBER(CX109)),IL109-CX109,&quot;&quot;)</f><v></v></c><c r="KI109" s="38" t="str"><f aca="false">IF(AND(ISNUMBER(IM109),ISNUMBER(CY109)),IM109-CY109,&quot;&quot;)</f><v></v></c><c r="KJ109" s="38" t="str"><f aca="false">IF(AND(ISNUMBER(IN109),ISNUMBER(CZ109)),IN109-CZ109,&quot;&quot;)</f><v></v></c><c r="KK109" s="38" t="str"><f aca="false">IF(AND(ISNUMBER(IO109),ISNUMBER(DA109)),IO109-DA109,&quot;&quot;)</f><v></v></c><c r="KL109" s="38" t="str"><f aca="false">IF(AND(ISNUMBER(IP109),ISNUMBER(DB109)),IP109-DB109,&quot;&quot;)</f><v></v></c><c r="KM109" s="38" t="str"><f aca="false">IF(AND(ISNUMBER(IQ109),ISNUMBER(DC109)),IQ109-DC109,&quot;&quot;)</f><v></v></c><c r="KN109" s="38" t="str"><f aca="false">IF(AND(ISNUMBER(IR109),ISNUMBER(DD109)),IR109-DD109,&quot;&quot;)</f><v></v></c><c r="KO109" s="38" t="str"><f aca="false">IF(AND(ISNUMBER(IS109),ISNUMBER(DE109)),IS109-DE109,&quot;&quot;)</f><v></v></c><c r="KP109" s="38" t="str"><f aca="false">IF(AND(ISNUMBER(IT109),ISNUMBER(DF109)),IT109-DF109,&quot;&quot;)</f><v></v></c><c r="KQ109" s="38" t="str"><f aca="false">IF(AND(ISNUMBER(IU109),ISNUMBER(DG109)),IU109-DG109,&quot;&quot;)</f><v></v></c><c r="KR109" s="38" t="str"><f aca="false">IF(AND(ISNUMBER(IV109),ISNUMBER(DH109)),IV109-DH109,&quot;&quot;)</f><v></v></c><c r="KS109" s="38" t="str"><f aca="false">IF(AND(ISNUMBER(IW109),ISNUMBER(DI109)),IW109-DI109,&quot;&quot;)</f><v></v></c><c r="KT109" s="38" t="str"><f aca="false">IF(AND(ISNUMBER(IX109),ISNUMBER(DJ109)),IX109-DJ109,&quot;&quot;)</f><v></v></c><c r="KU109" s="38" t="str"><f aca="false">IF(AND(ISNUMBER(IY109),ISNUMBER(DK109)),IY109-DK109,&quot;&quot;)</f><v></v></c><c r="KV109" s="38" t="str"><f aca="false">IF(AND(ISNUMBER(IZ109),ISNUMBER(DL109)),IZ109-DL109,&quot;&quot;)</f><v></v></c><c r="KW109" s="38" t="str"><f aca="false">IF(AND(ISNUMBER(JA109),ISNUMBER(DM109)),JA109-DM109,&quot;&quot;)</f><v></v></c><c r="KX109" s="38" t="str"><f aca="false">IF(AND(ISNUMBER(JB109),ISNUMBER(DN109)),JB109-DN109,&quot;&quot;)</f><v></v></c><c r="KY109" s="38" t="str"><f aca="false">IF(AND(ISNUMBER(JC109),ISNUMBER(DO109)),JC109-DO109,&quot;&quot;)</f><v></v></c><c r="KZ109" s="38" t="str"><f aca="false">IF(AND(ISNUMBER(JD109),ISNUMBER(DP109)),JD109-DP109,&quot;&quot;)</f><v></v></c><c r="LA109" s="38" t="str"><f aca="false">IF(AND(ISNUMBER(JE109),ISNUMBER(DQ109)),JE109-DQ109,&quot;&quot;)</f><v></v></c><c r="LB109" s="38" t="str"><f aca="false">IF(AND(ISNUMBER(JF109),ISNUMBER(DR109)),JF109-DR109,&quot;&quot;)</f><v></v></c><c r="LC109" s="38" t="str"><f aca="false">IF(AND(ISNUMBER(JG109),ISNUMBER(DS109)),JG109-DS109,&quot;&quot;)</f><v></v></c><c r="LD109" s="38" t="str"><f aca="false">IF(AND(ISNUMBER(JH109),ISNUMBER(DT109)),JH109-DT109,&quot;&quot;)</f><v></v></c><c r="LE109" s="38" t="str"><f aca="false">IF(AND(ISNUMBER(JI109),ISNUMBER(DU109)),JI109-DU109,&quot;&quot;)</f><v></v></c><c r="LF109" s="38" t="str"><f aca="false">IF(AND(ISNUMBER(JJ109),ISNUMBER(DV109)),JJ109-DV109,&quot;&quot;)</f><v></v></c><c r="LG109" s="38" t="str"><f aca="false">IF(AND(ISNUMBER(JK109),ISNUMBER(DW109)),JK109-DW109,&quot;&quot;)</f><v></v></c><c r="LH109" s="38" t="str"><f aca="false">IF(AND(ISNUMBER(JL109),ISNUMBER(DX109)),JL109-DX109,&quot;&quot;)</f><v></v></c><c r="LI109" s="38" t="str"><f aca="false">IF(AND(ISNUMBER(JM109),ISNUMBER(DY109)),JM109-DY109,&quot;&quot;)</f><v></v></c><c r="LJ109" s="38" t="str"><f aca="false">IF(AND(ISNUMBER(JN109),ISNUMBER(DZ109)),JN109-DZ109,&quot;&quot;)</f><v></v></c><c r="LK109" s="38" t="str"><f aca="false">IF(AND(ISNUMBER(JO109),ISNUMBER(EA109)),JO109-EA109,&quot;&quot;)</f><v></v></c><c r="LL109" s="38" t="str"><f aca="false">IF(AND(ISNUMBER(JP109),ISNUMBER(EB109)),JP109-EB109,&quot;&quot;)</f><v></v></c><c r="LM109" s="38" t="str"><f aca="false">IF(AND(ISNUMBER(JQ109),ISNUMBER(EC109)),JQ109-EC109,&quot;&quot;)</f><v></v></c><c r="LN109" s="38" t="str"><f aca="false">IF(AND(ISNUMBER(JR109),ISNUMBER(ED109)),JR109-ED109,&quot;&quot;)</f><v></v></c><c r="LO109" s="38" t="str"><f aca="false">IF(AND(ISNUMBER(JS109),ISNUMBER(EE109)),JS109-EE109,&quot;&quot;)</f><v></v></c><c r="LP109" s="38" t="str"><f aca="false">IF(AND(ISNUMBER(JT109),ISNUMBER(EF109)),JT109-EF109,&quot;&quot;)</f><v></v></c><c r="LQ109" s="38" t="str"><f aca="false">IF(AND(ISNUMBER(JU109),ISNUMBER(EG109)),JU109-EG109,&quot;&quot;)</f><v></v></c><c r="LR109" s="38" t="str"><f aca="false">IF(AND(ISNUMBER(JV109),ISNUMBER(EH109)),JV109-EH109,&quot;&quot;)</f><v></v></c><c r="LS109" s="38" t="str"><f aca="false">IF(AND(ISNUMBER(JW109),ISNUMBER(EI109)),JW109-EI109,&quot;&quot;)</f><v></v></c><c r="LT109" s="38" t="str"><f aca="false">IF(AND(ISNUMBER(JX109),ISNUMBER(EJ109)),JX109-EJ109,&quot;&quot;)</f><v></v></c><c r="LU109" s="38" t="str"><f aca="false">IF(AND(ISNUMBER(JY109),ISNUMBER(EK109)),JY109-EK109,&quot;&quot;)</f><v></v></c><c r="LV109" s="38" t="str"><f aca="false">IF(AND(ISNUMBER(JZ109),ISNUMBER(EL109)),JZ109-EL109,&quot;&quot;)</f><v></v></c><c r="LW109" s="38" t="str"><f aca="false">IF(AND(ISNUMBER(KA109),ISNUMBER(EM109)),KA109-EM109,&quot;&quot;)</f><v></v></c><c r="LX109" s="38" t="str"><f aca="false">IF(AND(ISNUMBER(KB109),ISNUMBER(EN109)),KB109-EN109,&quot;&quot;)</f><v></v></c><c r="LY109" s="38" t="str"><f aca="false">IF(AND(ISNUMBER(KC109),ISNUMBER(EO109)),KC109-EO109,&quot;&quot;)</f><v></v></c><c r="LZ109" s="38" t="str"><f aca="false">IF(AND(ISNUMBER(KD109),ISNUMBER(EP109)),KD109-EP109,&quot;&quot;)</f><v></v></c><c r="MA109" s="38" t="str"><f aca="false">IF(AND(ISNUMBER(HT109),ISNUMBER(FX109)),HT109-FX109,&quot;&quot;)</f><v></v></c><c r="MB109" s="38" t="str"><f aca="false">IF(AND(ISNUMBER(HU109),ISNUMBER(FY109)),HU109-FY109,&quot;&quot;)</f><v></v></c><c r="MC109" s="38" t="str"><f aca="false">IF(AND(ISNUMBER(HY109),ISNUMBER(GC109)),HY109-GC109,&quot;&quot;)</f><v></v></c><c r="MD109" s="38" t="n"><f aca="false">HZ109-GD109</f><v>0</v></c></row><row collapsed="false" customFormat="false" customHeight="true" hidden="false" ht="26.25" outlineLevel="0" r="110"><c r="A110" s="35" t="n"><v>41332</v></c><c r="B110" s="36" t="s"><v>530</v></c><c r="C110" s="36" t="s"><v>531</v></c><c r="D110" s="37" t="s"><v>331</v></c><c r="E110" s="38" t="n"><v>65</v></c><c r="F110" s="39" t="n"><v>17352</v></c><c r="G110" s="38" t="s"><v>340</v></c><c r="H110" s="38" t="s"><v>333</v></c><c r="I110" s="38" t="n"><v>1836019</v></c><c r="J110" s="82"/><c r="K110" s="106"/><c r="L110" s="106"/><c r="M110" s="107"/><c r="N110" s="106"/><c r="O110" s="106"/><c r="P110" s="42" t="n"><v>-0.5</v></c><c r="Q110" s="43" t="n"><v>-0.66</v></c><c r="R110" s="38" t="s"><v>334</v></c><c r="S110" s="44" t="n"><v>41291</v></c><c r="T110" s="45" t="n"><v>-1.25</v></c><c r="U110" s="45" t="n"><v>2.25</v></c><c r="V110" s="38" t="n"><v>98</v></c><c r="W110" s="38" t="n"><v>25</v></c><c r="X110" s="38" t="n"><v>16</v></c><c r="Y110" s="38" t="n"><v>568</v></c><c r="Z110" s="38" t="n"><v>24.23</v></c><c r="AA110" s="38" t="n"><v>12.3</v></c><c r="AB110" s="38" t="n"><v>4.41</v></c><c r="AC110" s="38" t="n"><v>3.67</v></c><c r="AD110" s="38" t="n"><v>43.6</v></c><c r="AE110" s="38" t="n"><v>20</v></c><c r="AF110" s="38" t="n"><v>44.06</v></c><c r="AG110" s="38" t="n"><v>110</v></c><c r="AH110" s="38" t="n"><v>1</v></c><c r="AI110" s="38" t="n"><f aca="false">IF(AND(ISNUMBER(SK),SK&gt;0),1,0)</f><v>1</v></c><c r="AK110" s="48" t="s"><v>371</v></c><c r="AL110" s="47"/><c r="AZ110" s="38" t="str"><f aca="false">IF(ISNUMBER(AM110),AM110+0.5*AN110,&quot;&quot;)</f><v></v></c><c r="BA110" s="38" t="str"><f aca="false">IF(ISNUMBER(AZ110),IF(ISNUMBER(Q110),AZ110-Q110,&quot;MISSING&quot;),&quot;&quot;)</f><v></v></c><c r="BB110" s="38" t="str"><f aca="false">IF(AND(ISNUMBER(AR110),ISNUMBER(Y110)),AR110-Y110,IF(ISNUMBER(AR110),&quot;MISSING&quot;,&quot;&quot;))</f><v></v></c><c r="BC110" s="48" t="s"><v>336</v></c><c r="BR110" s="38" t="str"><f aca="false">IF(ISNUMBER(BE110),BE110+0.5*BF110,&quot;&quot;)</f><v></v></c><c r="BS110" s="38" t="str"><f aca="false">IF(ISNUMBER(BR110),IF(ISNUMBER($Q110),BR110-$Q110,&quot;MISSING&quot;),&quot;&quot;)</f><v></v></c><c r="BT110" s="38" t="str"><f aca="false">IF(AND(ISNUMBER(BJ110),ISNUMBER($Y110)),BJ110-$Y110,IF(ISNUMBER(BJ110),&quot;MISSING&quot;,&quot;&quot;))</f><v></v></c><c r="BU110" s="38" t="n"><f aca="false">IF(AND(ISBLANK($AM110),ISBLANK($BE110)),0,1)</f><v>0</v></c><c r="BV110" s="38" t="n"><f aca="false">IF(AND(ISNUMBER($AM110),ISNUMBER($BE110)),1,0)</f><v>0</v></c><c r="BW110" s="38" t="str"><f aca="false">IF(BV110,SE_PREOP,&quot;&quot;)</f><v></v></c><c r="BX110" s="38" t="str"><f aca="false">IF(FU_6_AND_12,SE_6,&quot;&quot;)</f><v></v></c><c r="BY110" s="38" t="str"><f aca="false">IF(FU_6_AND_12,SE_12,&quot;&quot;)</f><v></v></c><c r="BZ110" s="49" t="n"><f aca="false">IF(AND(ISNUMBER(BC110),ISNUMBER(BE110)),BC110-A110,IF(ISNUMBER(AK110),AK110-A110,0))</f><v>0</v></c><c r="CA110" s="50" t="n"><f aca="false">IF(BZ110&gt;0,BZ110/30,&quot;&quot;)</f><v>0</v></c><c r="CB110" s="38" t="str"><f aca="false">IF(AND(ISNUMBER(AZ110),ISNUMBER(BR110)),(BR110-AZ110),&quot;&quot;)</f><v></v></c><c r="CC110" s="38" t="str"><f aca="false">IF(AND(ISNUMBER(AX110), ISNUMBER(AD110)), AVERAGE(AX110,AV110)-AVERAGE(AD110,AF110),&quot;&quot;)</f><v></v></c><c r="CD110" s="38" t="str"><f aca="false">IF(AND(ISNUMBER(BN110), ISNUMBER(AD110)), AVERAGE(BN110,BP110)-AVERAGE(AD110,AF110),&quot;&quot;)</f><v></v></c><c r="CE110" s="38" t="str"><f aca="false">IF(ISNUMBER(CD110),CD110,IF(ISNUMBER(CC110),CC110,&quot;&quot;))</f><v></v></c><c r="CF110" s="38" t="str"><f aca="false">IF(AND(ISNUMBER(SPH_PREOP),ISNUMBER(SE_LAST_)),SPH_PREOP+CYL_PREOP/2,&quot;&quot;)</f><v></v></c><c r="CG110" s="38" t="str"><f aca="false">IF(ISNUMBER(SE_12),SE_12,IF(ISNUMBER(SE_6),SE_6,&quot;&quot;))</f><v></v></c><c r="CH110" s="51" t="str"><f aca="false">IF(AND(ISNUMBER(SE_LAST_),ISNUMBER(REF_TARGET)),SE_LAST_-REF_TARGET,&quot;&quot;)</f><v></v></c><c r="CI110" s="52" t="str"><f aca="false">IF(ISNUMBER(Y110),IF(ISNUMBER(BJ110),BJ110-Y110,IF(ISNUMBER(AR110),AR110-Y110,&quot;&quot;)),&quot;&quot;)</f><v></v></c><c r="CJ110" s="38" t="str"><f aca="false">IF(ISNUMBER(Z110),IF(ISNUMBER(AT110),AT110-Z110,IF(ISNUMBER(BL110),BL110-Z110,&quot;&quot;)),&quot;&quot;)</f><v></v></c><c r="CK110" s="53" t="str"><f aca="false">IF(ISNUMBER(LAST_SE_ERROR),REF_TARGET,&quot;&quot;)</f><v></v></c><c r="CL110" s="53" t="str"><f aca="false">IF(AND(OR(ISNUMBER(BH110),ISNUMBER(AP110)),ISNUMBER(W110)),-LOG(20/W110)--LOG(20/IF(ISNUMBER(BH110),BH110,AP110)),&quot;&quot;)</f><v></v></c><c r="CM110" s="54" t="n"><f aca="false">IF(ISNUMBER(BF110),BF110,IF(ISNUMBER(AN110),AN110,&quot;&quot;))</f><v>0</v></c><c r="CN110" s="54" t="n"><f aca="false">IF(AND(ISNUMBER(CM110),ISNUMBER(U110)),CM110-U110,&quot;&quot;)</f><v>0</v></c><c r="CO110" s="55" t="n"><f aca="false">IF(ISNUMBER(BCVA_12),BCVA_12,IF(ISNUMBER(BCVA_6),BCVA_6,&quot;&quot;))</f><v>0</v></c><c r="CP110" s="55" t="n"><f aca="false">IF(ISNUMBER(CO110),PREOP_BCVA,&quot;&quot;)</f><v>0</v></c><c r="CQ110" s="56" t="n"><f aca="false">IF(AND(REF_TARGET&lt;=0,REF_TARGET&gt;-1),IF(ISNUMBER(UDVA_12),UDVA_12,IF(ISNUMBER(UDVA_6),UDVA_6,&quot;&quot;)),&quot;&quot;)</f><v>0</v></c><c r="CR110" s="53" t="str"><f aca="false">IF(ISNUMBER(PREOP_PENTACAM_RV),IF(ISNUMBER(SPH_6),IF(ISNUMBER($EQ110),0,1),&quot;&quot;),&quot;&quot;)</f><v></v></c><c r="CS110" s="53" t="str"><f aca="false">IF(ISNUMBER(PREOP_PENTACAM_RV),IF(ISNUMBER(SPH_12),IF(ISNUMBER($GM110),0,1),&quot;&quot;),&quot;&quot;)</f><v></v></c><c r="CT110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10" s="52" t="str"><f aca="false">IF(ISNUMBER(GM110),GM110,IF(ISNUMBER(EQ110),EQ110,&quot;&quot;))</f><v></v></c><c r="IJ110" s="38" t="str"><f aca="false">IF(ISNUMBER(GN110),GN110,IF(ISNUMBER(ER110),ER110,&quot;&quot;))</f><v></v></c><c r="IK110" s="38" t="str"><f aca="false">IF(ISNUMBER(GO110),GO110,IF(ISNUMBER(ES110),ES110,&quot;&quot;))</f><v></v></c><c r="IL110" s="38" t="str"><f aca="false">IF(ISNUMBER(GP110),GP110,IF(ISNUMBER(ET110),ET110,&quot;&quot;))</f><v></v></c><c r="IM110" s="38" t="str"><f aca="false">IF(ISNUMBER(GQ110),GQ110,IF(ISNUMBER(EU110),EU110,&quot;&quot;))</f><v></v></c><c r="IN110" s="38" t="str"><f aca="false">IF(ISNUMBER(GR110),GR110,IF(ISNUMBER(EV110),EV110,&quot;&quot;))</f><v></v></c><c r="IO110" s="38" t="str"><f aca="false">IF(ISNUMBER(GS110),GS110,IF(ISNUMBER(EW110),EW110,&quot;&quot;))</f><v></v></c><c r="IP110" s="38" t="str"><f aca="false">IF(ISNUMBER(GT110),GT110,IF(ISNUMBER(EX110),EX110,&quot;&quot;))</f><v></v></c><c r="IQ110" s="38" t="str"><f aca="false">IF(ISNUMBER(GU110),GU110,IF(ISNUMBER(EY110),EY110,&quot;&quot;))</f><v></v></c><c r="IR110" s="38" t="str"><f aca="false">IF(ISNUMBER(GV110),GV110,IF(ISNUMBER(EZ110),EZ110,&quot;&quot;))</f><v></v></c><c r="IS110" s="38" t="str"><f aca="false">IF(ISNUMBER(GW110),GW110,IF(ISNUMBER(FA110),FA110,&quot;&quot;))</f><v></v></c><c r="IT110" s="38" t="str"><f aca="false">IF(ISNUMBER(GX110),GX110,IF(ISNUMBER(FB110),FB110,&quot;&quot;))</f><v></v></c><c r="IU110" s="38" t="str"><f aca="false">IF(ISNUMBER(GY110),GY110,IF(ISNUMBER(FC110),FC110,&quot;&quot;))</f><v></v></c><c r="IV110" s="38" t="str"><f aca="false">IF(ISNUMBER(GZ110),GZ110,IF(ISNUMBER(FD110),FD110,&quot;&quot;))</f><v></v></c><c r="IW110" s="38" t="str"><f aca="false">IF(ISNUMBER(HA110),HA110,IF(ISNUMBER(FE110),FE110,&quot;&quot;))</f><v></v></c><c r="IX110" s="38" t="str"><f aca="false">IF(ISNUMBER(HB110),HB110,IF(ISNUMBER(FF110),FF110,&quot;&quot;))</f><v></v></c><c r="IY110" s="38" t="str"><f aca="false">IF(ISNUMBER(HC110),HC110,IF(ISNUMBER(FG110),FG110,&quot;&quot;))</f><v></v></c><c r="IZ110" s="38" t="str"><f aca="false">IF(ISNUMBER(HD110),HD110,IF(ISNUMBER(FH110),FH110,&quot;&quot;))</f><v></v></c><c r="JA110" s="38" t="str"><f aca="false">IF(ISNUMBER(HE110),HE110,IF(ISNUMBER(FI110),FI110,&quot;&quot;))</f><v></v></c><c r="JB110" s="38" t="str"><f aca="false">IF(ISNUMBER(HF110),HF110,IF(ISNUMBER(FJ110),FJ110,&quot;&quot;))</f><v></v></c><c r="JC110" s="38" t="str"><f aca="false">IF(ISNUMBER(HG110),HG110,IF(ISNUMBER(FK110),FK110,&quot;&quot;))</f><v></v></c><c r="JD110" s="38" t="str"><f aca="false">IF(ISNUMBER(HH110),HH110,IF(ISNUMBER(FL110),FL110,&quot;&quot;))</f><v></v></c><c r="JE110" s="38" t="str"><f aca="false">IF(ISNUMBER(HI110),HI110,IF(ISNUMBER(FM110),FM110,&quot;&quot;))</f><v></v></c><c r="JF110" s="38" t="str"><f aca="false">IF(ISNUMBER(HJ110),HJ110,IF(ISNUMBER(FN110),FN110,&quot;&quot;))</f><v></v></c><c r="JG110" s="38" t="str"><f aca="false">IF(ISNUMBER(HK110),HK110,IF(ISNUMBER(FO110),FO110,&quot;&quot;))</f><v></v></c><c r="JH110" s="38" t="str"><f aca="false">IF(ISNUMBER(HL110),HL110,IF(ISNUMBER(FP110),FP110,&quot;&quot;))</f><v></v></c><c r="JI110" s="38" t="str"><f aca="false">IF(ISNUMBER(HM110),HM110,IF(ISNUMBER(FQ110),FQ110,&quot;&quot;))</f><v></v></c><c r="JJ110" s="38" t="str"><f aca="false">IF(ISNUMBER(HN110),HN110,IF(ISNUMBER(FR110),FR110,&quot;&quot;))</f><v></v></c><c r="JK110" s="38" t="str"><f aca="false">IF(ISNUMBER(HO110),HO110,IF(ISNUMBER(FS110),FS110,&quot;&quot;))</f><v></v></c><c r="JL110" s="38" t="str"><f aca="false">IF(ISNUMBER(HP110),HP110,IF(ISNUMBER(FT110),FT110,&quot;&quot;))</f><v></v></c><c r="JM110" s="38" t="str"><f aca="false">IF(ISNUMBER(HQ110),HQ110,IF(ISNUMBER(FU110),FU110,&quot;&quot;))</f><v></v></c><c r="JN110" s="51" t="str"><f aca="false">IF(ISNUMBER(HR110),HR110,IF(ISNUMBER(FV110),FV110,&quot;&quot;))</f><v></v></c><c r="JO110" s="59" t="str"><f aca="false">IF(ISNUMBER(HS110),HS110,IF(ISNUMBER(FW110),FW110,&quot;&quot;))</f><v></v></c><c r="JP110" s="59" t="str"><f aca="false">IF(ISNUMBER(HT110),HT110,IF(ISNUMBER(FX110),FX110,&quot;&quot;))</f><v></v></c><c r="JQ110" s="59" t="str"><f aca="false">IF(ISNUMBER(HU110),HU110,IF(ISNUMBER(FY110),FY110,&quot;&quot;))</f><v></v></c><c r="JR110" s="59" t="str"><f aca="false">IF(ISNUMBER(HV110),HV110,IF(ISNUMBER(FZ110),FZ110,&quot;&quot;))</f><v></v></c><c r="JS110" s="59" t="str"><f aca="false">IF(ISNUMBER(HW110),HW110,IF(ISNUMBER(GA110),GA110,&quot;&quot;))</f><v></v></c><c r="JT110" s="59" t="str"><f aca="false">IF(ISNUMBER(HX110),HX110,IF(ISNUMBER(GB110),GB110,&quot;&quot;))</f><v></v></c><c r="JU110" s="59" t="str"><f aca="false">IF(ISNUMBER(HY110),HY110,IF(ISNUMBER(GC110),GC110,&quot;&quot;))</f><v></v></c><c r="JV110" s="59" t="str"><f aca="false">IF(ISNUMBER(HZ110),HZ110,IF(ISNUMBER(GD110),GD110,&quot;&quot;))</f><v></v></c><c r="JW110" s="59" t="str"><f aca="false">IF(ISNUMBER(IA110),IA110,IF(ISNUMBER(GE110),GE110,&quot;&quot;))</f><v></v></c><c r="JX110" s="59" t="str"><f aca="false">IF(ISNUMBER(IB110),IB110,IF(ISNUMBER(GF110),GF110,&quot;&quot;))</f><v></v></c><c r="JY110" s="59" t="str"><f aca="false">IF(ISNUMBER(IC110),IC110,IF(ISNUMBER(GG110),GG110,&quot;&quot;))</f><v></v></c><c r="JZ110" s="59" t="str"><f aca="false">IF(ISNUMBER(ID110),ID110,IF(ISNUMBER(GH110),GH110,&quot;&quot;))</f><v></v></c><c r="KA110" s="59" t="str"><f aca="false">IF(ISNUMBER(IE110),IE110,IF(ISNUMBER(GI110),GI110,&quot;&quot;))</f><v></v></c><c r="KB110" s="59" t="str"><f aca="false">IF(ISNUMBER(IF110),IF110,IF(ISNUMBER(GJ110),GJ110,&quot;&quot;))</f><v></v></c><c r="KC110" s="59" t="str"><f aca="false">IF(ISNUMBER(IG110),IG110,IF(ISNUMBER(GK110),GK110,&quot;&quot;))</f><v></v></c><c r="KD110" s="61" t="str"><f aca="false">IF(ISNUMBER(IH110),IH110,IF(ISNUMBER(GL110),GL110,&quot;&quot;))</f><v></v></c><c r="KE110" s="52" t="str"><f aca="false">IF(AND(ISNUMBER(II110),ISNUMBER(CU110)),II110-CU110,&quot;&quot;)</f><v></v></c><c r="KF110" s="38" t="str"><f aca="false">IF(AND(ISNUMBER(IJ110),ISNUMBER(CV110)),IJ110-CV110,&quot;&quot;)</f><v></v></c><c r="KG110" s="38" t="str"><f aca="false">IF(AND(ISNUMBER(IK110),ISNUMBER(CW110)),IK110-CW110,&quot;&quot;)</f><v></v></c><c r="KH110" s="38" t="str"><f aca="false">IF(AND(ISNUMBER(IL110),ISNUMBER(CX110)),IL110-CX110,&quot;&quot;)</f><v></v></c><c r="KI110" s="38" t="str"><f aca="false">IF(AND(ISNUMBER(IM110),ISNUMBER(CY110)),IM110-CY110,&quot;&quot;)</f><v></v></c><c r="KJ110" s="38" t="str"><f aca="false">IF(AND(ISNUMBER(IN110),ISNUMBER(CZ110)),IN110-CZ110,&quot;&quot;)</f><v></v></c><c r="KK110" s="38" t="str"><f aca="false">IF(AND(ISNUMBER(IO110),ISNUMBER(DA110)),IO110-DA110,&quot;&quot;)</f><v></v></c><c r="KL110" s="38" t="str"><f aca="false">IF(AND(ISNUMBER(IP110),ISNUMBER(DB110)),IP110-DB110,&quot;&quot;)</f><v></v></c><c r="KM110" s="38" t="str"><f aca="false">IF(AND(ISNUMBER(IQ110),ISNUMBER(DC110)),IQ110-DC110,&quot;&quot;)</f><v></v></c><c r="KN110" s="38" t="str"><f aca="false">IF(AND(ISNUMBER(IR110),ISNUMBER(DD110)),IR110-DD110,&quot;&quot;)</f><v></v></c><c r="KO110" s="38" t="str"><f aca="false">IF(AND(ISNUMBER(IS110),ISNUMBER(DE110)),IS110-DE110,&quot;&quot;)</f><v></v></c><c r="KP110" s="38" t="str"><f aca="false">IF(AND(ISNUMBER(IT110),ISNUMBER(DF110)),IT110-DF110,&quot;&quot;)</f><v></v></c><c r="KQ110" s="38" t="str"><f aca="false">IF(AND(ISNUMBER(IU110),ISNUMBER(DG110)),IU110-DG110,&quot;&quot;)</f><v></v></c><c r="KR110" s="38" t="str"><f aca="false">IF(AND(ISNUMBER(IV110),ISNUMBER(DH110)),IV110-DH110,&quot;&quot;)</f><v></v></c><c r="KS110" s="38" t="str"><f aca="false">IF(AND(ISNUMBER(IW110),ISNUMBER(DI110)),IW110-DI110,&quot;&quot;)</f><v></v></c><c r="KT110" s="38" t="str"><f aca="false">IF(AND(ISNUMBER(IX110),ISNUMBER(DJ110)),IX110-DJ110,&quot;&quot;)</f><v></v></c><c r="KU110" s="38" t="str"><f aca="false">IF(AND(ISNUMBER(IY110),ISNUMBER(DK110)),IY110-DK110,&quot;&quot;)</f><v></v></c><c r="KV110" s="38" t="str"><f aca="false">IF(AND(ISNUMBER(IZ110),ISNUMBER(DL110)),IZ110-DL110,&quot;&quot;)</f><v></v></c><c r="KW110" s="38" t="str"><f aca="false">IF(AND(ISNUMBER(JA110),ISNUMBER(DM110)),JA110-DM110,&quot;&quot;)</f><v></v></c><c r="KX110" s="38" t="str"><f aca="false">IF(AND(ISNUMBER(JB110),ISNUMBER(DN110)),JB110-DN110,&quot;&quot;)</f><v></v></c><c r="KY110" s="38" t="str"><f aca="false">IF(AND(ISNUMBER(JC110),ISNUMBER(DO110)),JC110-DO110,&quot;&quot;)</f><v></v></c><c r="KZ110" s="38" t="str"><f aca="false">IF(AND(ISNUMBER(JD110),ISNUMBER(DP110)),JD110-DP110,&quot;&quot;)</f><v></v></c><c r="LA110" s="38" t="str"><f aca="false">IF(AND(ISNUMBER(JE110),ISNUMBER(DQ110)),JE110-DQ110,&quot;&quot;)</f><v></v></c><c r="LB110" s="38" t="str"><f aca="false">IF(AND(ISNUMBER(JF110),ISNUMBER(DR110)),JF110-DR110,&quot;&quot;)</f><v></v></c><c r="LC110" s="38" t="str"><f aca="false">IF(AND(ISNUMBER(JG110),ISNUMBER(DS110)),JG110-DS110,&quot;&quot;)</f><v></v></c><c r="LD110" s="38" t="str"><f aca="false">IF(AND(ISNUMBER(JH110),ISNUMBER(DT110)),JH110-DT110,&quot;&quot;)</f><v></v></c><c r="LE110" s="38" t="str"><f aca="false">IF(AND(ISNUMBER(JI110),ISNUMBER(DU110)),JI110-DU110,&quot;&quot;)</f><v></v></c><c r="LF110" s="38" t="str"><f aca="false">IF(AND(ISNUMBER(JJ110),ISNUMBER(DV110)),JJ110-DV110,&quot;&quot;)</f><v></v></c><c r="LG110" s="38" t="str"><f aca="false">IF(AND(ISNUMBER(JK110),ISNUMBER(DW110)),JK110-DW110,&quot;&quot;)</f><v></v></c><c r="LH110" s="38" t="str"><f aca="false">IF(AND(ISNUMBER(JL110),ISNUMBER(DX110)),JL110-DX110,&quot;&quot;)</f><v></v></c><c r="LI110" s="38" t="str"><f aca="false">IF(AND(ISNUMBER(JM110),ISNUMBER(DY110)),JM110-DY110,&quot;&quot;)</f><v></v></c><c r="LJ110" s="38" t="str"><f aca="false">IF(AND(ISNUMBER(JN110),ISNUMBER(DZ110)),JN110-DZ110,&quot;&quot;)</f><v></v></c><c r="LK110" s="38" t="str"><f aca="false">IF(AND(ISNUMBER(JO110),ISNUMBER(EA110)),JO110-EA110,&quot;&quot;)</f><v></v></c><c r="LL110" s="38" t="str"><f aca="false">IF(AND(ISNUMBER(JP110),ISNUMBER(EB110)),JP110-EB110,&quot;&quot;)</f><v></v></c><c r="LM110" s="38" t="str"><f aca="false">IF(AND(ISNUMBER(JQ110),ISNUMBER(EC110)),JQ110-EC110,&quot;&quot;)</f><v></v></c><c r="LN110" s="38" t="str"><f aca="false">IF(AND(ISNUMBER(JR110),ISNUMBER(ED110)),JR110-ED110,&quot;&quot;)</f><v></v></c><c r="LO110" s="38" t="str"><f aca="false">IF(AND(ISNUMBER(JS110),ISNUMBER(EE110)),JS110-EE110,&quot;&quot;)</f><v></v></c><c r="LP110" s="38" t="str"><f aca="false">IF(AND(ISNUMBER(JT110),ISNUMBER(EF110)),JT110-EF110,&quot;&quot;)</f><v></v></c><c r="LQ110" s="38" t="str"><f aca="false">IF(AND(ISNUMBER(JU110),ISNUMBER(EG110)),JU110-EG110,&quot;&quot;)</f><v></v></c><c r="LR110" s="38" t="str"><f aca="false">IF(AND(ISNUMBER(JV110),ISNUMBER(EH110)),JV110-EH110,&quot;&quot;)</f><v></v></c><c r="LS110" s="38" t="str"><f aca="false">IF(AND(ISNUMBER(JW110),ISNUMBER(EI110)),JW110-EI110,&quot;&quot;)</f><v></v></c><c r="LT110" s="38" t="str"><f aca="false">IF(AND(ISNUMBER(JX110),ISNUMBER(EJ110)),JX110-EJ110,&quot;&quot;)</f><v></v></c><c r="LU110" s="38" t="str"><f aca="false">IF(AND(ISNUMBER(JY110),ISNUMBER(EK110)),JY110-EK110,&quot;&quot;)</f><v></v></c><c r="LV110" s="38" t="str"><f aca="false">IF(AND(ISNUMBER(JZ110),ISNUMBER(EL110)),JZ110-EL110,&quot;&quot;)</f><v></v></c><c r="LW110" s="38" t="str"><f aca="false">IF(AND(ISNUMBER(KA110),ISNUMBER(EM110)),KA110-EM110,&quot;&quot;)</f><v></v></c><c r="LX110" s="38" t="str"><f aca="false">IF(AND(ISNUMBER(KB110),ISNUMBER(EN110)),KB110-EN110,&quot;&quot;)</f><v></v></c><c r="LY110" s="38" t="str"><f aca="false">IF(AND(ISNUMBER(KC110),ISNUMBER(EO110)),KC110-EO110,&quot;&quot;)</f><v></v></c><c r="LZ110" s="38" t="str"><f aca="false">IF(AND(ISNUMBER(KD110),ISNUMBER(EP110)),KD110-EP110,&quot;&quot;)</f><v></v></c><c r="MA110" s="38" t="str"><f aca="false">IF(AND(ISNUMBER(HT110),ISNUMBER(FX110)),HT110-FX110,&quot;&quot;)</f><v></v></c><c r="MB110" s="38" t="str"><f aca="false">IF(AND(ISNUMBER(HU110),ISNUMBER(FY110)),HU110-FY110,&quot;&quot;)</f><v></v></c><c r="MC110" s="38" t="str"><f aca="false">IF(AND(ISNUMBER(HY110),ISNUMBER(GC110)),HY110-GC110,&quot;&quot;)</f><v></v></c><c r="MD110" s="38" t="n"><f aca="false">HZ110-GD110</f><v>0</v></c></row><row collapsed="false" customFormat="false" customHeight="true" hidden="false" ht="26.25" outlineLevel="0" r="111"><c r="A111" s="35" t="n"><v>41360</v></c><c r="B111" s="36" t="s"><v>532</v></c><c r="C111" s="36" t="s"><v>533</v></c><c r="D111" s="37" t="s"><v>331</v></c><c r="E111" s="38" t="n"><v>59</v></c><c r="F111" s="39" t="n"><v>19513</v></c><c r="G111" s="38" t="s"><v>469</v></c><c r="H111" s="38" t="s"><v>333</v></c><c r="I111" s="38" t="n"><v>1836270</v></c><c r="K111" s="40"/><c r="L111" s="100"/><c r="M111" s="41"/><c r="N111" s="41"/><c r="O111" s="41"/><c r="P111" s="42" t="n"><v>-0.5</v></c><c r="Q111" s="38" t="n"><v>-0.45</v></c><c r="R111" s="38" t="s"><v>334</v></c><c r="S111" s="44" t="n"><v>41309</v></c><c r="T111" s="45" t="n"><v>-0.25</v></c><c r="U111" s="45" t="n"><v>0.75</v></c><c r="V111" s="38" t="n"><v>60</v></c><c r="W111" s="38" t="n"><v>40</v></c><c r="X111" s="38" t="n"><v>12</v></c><c r="Y111" s="38" t="n"><v>616</v></c><c r="Z111" s="38" t="n"><v>24.76</v></c><c r="AA111" s="38" t="n"><v>12.5</v></c><c r="AB111" s="38" t="n"><v>4.49</v></c><c r="AC111" s="38" t="n"><v>3.12</v></c><c r="AD111" s="38" t="n"><v>41.21</v></c><c r="AE111" s="38" t="n"><v>169</v></c><c r="AF111" s="38" t="n"><v>42.08</v></c><c r="AG111" s="38" t="n"><v>79</v></c><c r="AH111" s="38" t="n"><v>2</v></c><c r="AI111" s="38" t="n"><f aca="false">IF(AND(ISNUMBER(SK),SK&gt;0),1,0)</f><v>1</v></c><c r="AK111" s="48" t="s"><v>371</v></c><c r="AL111" s="64"/><c r="AZ111" s="38" t="str"><f aca="false">IF(ISNUMBER(AM111),AM111+0.5*AN111,&quot;&quot;)</f><v></v></c><c r="BA111" s="38" t="str"><f aca="false">IF(ISNUMBER(AZ111),IF(ISNUMBER(Q111),AZ111-Q111,&quot;MISSING&quot;),&quot;&quot;)</f><v></v></c><c r="BB111" s="38" t="str"><f aca="false">IF(AND(ISNUMBER(AR111),ISNUMBER(Y111)),AR111-Y111,IF(ISNUMBER(AR111),&quot;MISSING&quot;,&quot;&quot;))</f><v></v></c><c r="BC111" s="48" t="s"><v>336</v></c><c r="BR111" s="38" t="str"><f aca="false">IF(ISNUMBER(BE111),BE111+0.5*BF111,&quot;&quot;)</f><v></v></c><c r="BS111" s="38" t="str"><f aca="false">IF(ISNUMBER(BR111),IF(ISNUMBER($Q111),BR111-$Q111,&quot;MISSING&quot;),&quot;&quot;)</f><v></v></c><c r="BT111" s="38" t="str"><f aca="false">IF(AND(ISNUMBER(BJ111),ISNUMBER($Y111)),BJ111-$Y111,IF(ISNUMBER(BJ111),&quot;MISSING&quot;,&quot;&quot;))</f><v></v></c><c r="BU111" s="38" t="n"><f aca="false">IF(AND(ISBLANK($AM111),ISBLANK($BE111)),0,1)</f><v>0</v></c><c r="BV111" s="38" t="n"><f aca="false">IF(AND(ISNUMBER($AM111),ISNUMBER($BE111)),1,0)</f><v>0</v></c><c r="BW111" s="38" t="str"><f aca="false">IF(BV111,SE_PREOP,&quot;&quot;)</f><v></v></c><c r="BX111" s="38" t="str"><f aca="false">IF(FU_6_AND_12,SE_6,&quot;&quot;)</f><v></v></c><c r="BY111" s="38" t="str"><f aca="false">IF(FU_6_AND_12,SE_12,&quot;&quot;)</f><v></v></c><c r="BZ111" s="49" t="n"><f aca="false">IF(AND(ISNUMBER(BC111),ISNUMBER(BE111)),BC111-A111,IF(ISNUMBER(AK111),AK111-A111,0))</f><v>0</v></c><c r="CA111" s="50" t="n"><f aca="false">IF(BZ111&gt;0,BZ111/30,&quot;&quot;)</f><v>0</v></c><c r="CB111" s="38" t="str"><f aca="false">IF(AND(ISNUMBER(AZ111),ISNUMBER(BR111)),(BR111-AZ111),&quot;&quot;)</f><v></v></c><c r="CC111" s="38" t="str"><f aca="false">IF(AND(ISNUMBER(AX111), ISNUMBER(AD111)), AVERAGE(AX111,AV111)-AVERAGE(AD111,AF111),&quot;&quot;)</f><v></v></c><c r="CD111" s="38" t="str"><f aca="false">IF(AND(ISNUMBER(BN111), ISNUMBER(AD111)), AVERAGE(BN111,BP111)-AVERAGE(AD111,AF111),&quot;&quot;)</f><v></v></c><c r="CE111" s="38" t="str"><f aca="false">IF(ISNUMBER(CD111),CD111,IF(ISNUMBER(CC111),CC111,&quot;&quot;))</f><v></v></c><c r="CF111" s="38" t="str"><f aca="false">IF(AND(ISNUMBER(SPH_PREOP),ISNUMBER(SE_LAST_)),SPH_PREOP+CYL_PREOP/2,&quot;&quot;)</f><v></v></c><c r="CG111" s="38" t="str"><f aca="false">IF(ISNUMBER(SE_12),SE_12,IF(ISNUMBER(SE_6),SE_6,&quot;&quot;))</f><v></v></c><c r="CH111" s="51" t="str"><f aca="false">IF(AND(ISNUMBER(SE_LAST_),ISNUMBER(REF_TARGET)),SE_LAST_-REF_TARGET,&quot;&quot;)</f><v></v></c><c r="CI111" s="52" t="str"><f aca="false">IF(ISNUMBER(Y111),IF(ISNUMBER(BJ111),BJ111-Y111,IF(ISNUMBER(AR111),AR111-Y111,&quot;&quot;)),&quot;&quot;)</f><v></v></c><c r="CJ111" s="38" t="str"><f aca="false">IF(ISNUMBER(Z111),IF(ISNUMBER(AT111),AT111-Z111,IF(ISNUMBER(BL111),BL111-Z111,&quot;&quot;)),&quot;&quot;)</f><v></v></c><c r="CK111" s="53" t="str"><f aca="false">IF(ISNUMBER(LAST_SE_ERROR),REF_TARGET,&quot;&quot;)</f><v></v></c><c r="CL111" s="53" t="str"><f aca="false">IF(AND(OR(ISNUMBER(BH111),ISNUMBER(AP111)),ISNUMBER(W111)),-LOG(20/W111)--LOG(20/IF(ISNUMBER(BH111),BH111,AP111)),&quot;&quot;)</f><v></v></c><c r="CM111" s="54" t="n"><f aca="false">IF(ISNUMBER(BF111),BF111,IF(ISNUMBER(AN111),AN111,&quot;&quot;))</f><v>0</v></c><c r="CN111" s="54" t="n"><f aca="false">IF(AND(ISNUMBER(CM111),ISNUMBER(U111)),CM111-U111,&quot;&quot;)</f><v>0</v></c><c r="CO111" s="55" t="n"><f aca="false">IF(ISNUMBER(BCVA_12),BCVA_12,IF(ISNUMBER(BCVA_6),BCVA_6,&quot;&quot;))</f><v>0</v></c><c r="CP111" s="55" t="n"><f aca="false">IF(ISNUMBER(CO111),PREOP_BCVA,&quot;&quot;)</f><v>0</v></c><c r="CQ111" s="56" t="n"><f aca="false">IF(AND(REF_TARGET&lt;=0,REF_TARGET&gt;-1),IF(ISNUMBER(UDVA_12),UDVA_12,IF(ISNUMBER(UDVA_6),UDVA_6,&quot;&quot;)),&quot;&quot;)</f><v>0</v></c><c r="CR111" s="53" t="str"><f aca="false">IF(ISNUMBER(PREOP_PENTACAM_RV),IF(ISNUMBER(SPH_6),IF(ISNUMBER($EQ111),0,1),&quot;&quot;),&quot;&quot;)</f><v></v></c><c r="CS111" s="53" t="str"><f aca="false">IF(ISNUMBER(PREOP_PENTACAM_RV),IF(ISNUMBER(SPH_12),IF(ISNUMBER($GM111),0,1),&quot;&quot;),&quot;&quot;)</f><v></v></c><c r="CT111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11" s="52" t="str"><f aca="false">IF(ISNUMBER(GM111),GM111,IF(ISNUMBER(EQ111),EQ111,&quot;&quot;))</f><v></v></c><c r="IJ111" s="38" t="str"><f aca="false">IF(ISNUMBER(GN111),GN111,IF(ISNUMBER(ER111),ER111,&quot;&quot;))</f><v></v></c><c r="IK111" s="38" t="str"><f aca="false">IF(ISNUMBER(GO111),GO111,IF(ISNUMBER(ES111),ES111,&quot;&quot;))</f><v></v></c><c r="IL111" s="38" t="str"><f aca="false">IF(ISNUMBER(GP111),GP111,IF(ISNUMBER(ET111),ET111,&quot;&quot;))</f><v></v></c><c r="IM111" s="38" t="str"><f aca="false">IF(ISNUMBER(GQ111),GQ111,IF(ISNUMBER(EU111),EU111,&quot;&quot;))</f><v></v></c><c r="IN111" s="38" t="str"><f aca="false">IF(ISNUMBER(GR111),GR111,IF(ISNUMBER(EV111),EV111,&quot;&quot;))</f><v></v></c><c r="IO111" s="38" t="str"><f aca="false">IF(ISNUMBER(GS111),GS111,IF(ISNUMBER(EW111),EW111,&quot;&quot;))</f><v></v></c><c r="IP111" s="38" t="str"><f aca="false">IF(ISNUMBER(GT111),GT111,IF(ISNUMBER(EX111),EX111,&quot;&quot;))</f><v></v></c><c r="IQ111" s="38" t="str"><f aca="false">IF(ISNUMBER(GU111),GU111,IF(ISNUMBER(EY111),EY111,&quot;&quot;))</f><v></v></c><c r="IR111" s="38" t="str"><f aca="false">IF(ISNUMBER(GV111),GV111,IF(ISNUMBER(EZ111),EZ111,&quot;&quot;))</f><v></v></c><c r="IS111" s="38" t="str"><f aca="false">IF(ISNUMBER(GW111),GW111,IF(ISNUMBER(FA111),FA111,&quot;&quot;))</f><v></v></c><c r="IT111" s="38" t="str"><f aca="false">IF(ISNUMBER(GX111),GX111,IF(ISNUMBER(FB111),FB111,&quot;&quot;))</f><v></v></c><c r="IU111" s="38" t="str"><f aca="false">IF(ISNUMBER(GY111),GY111,IF(ISNUMBER(FC111),FC111,&quot;&quot;))</f><v></v></c><c r="IV111" s="38" t="str"><f aca="false">IF(ISNUMBER(GZ111),GZ111,IF(ISNUMBER(FD111),FD111,&quot;&quot;))</f><v></v></c><c r="IW111" s="38" t="str"><f aca="false">IF(ISNUMBER(HA111),HA111,IF(ISNUMBER(FE111),FE111,&quot;&quot;))</f><v></v></c><c r="IX111" s="38" t="str"><f aca="false">IF(ISNUMBER(HB111),HB111,IF(ISNUMBER(FF111),FF111,&quot;&quot;))</f><v></v></c><c r="IY111" s="38" t="str"><f aca="false">IF(ISNUMBER(HC111),HC111,IF(ISNUMBER(FG111),FG111,&quot;&quot;))</f><v></v></c><c r="IZ111" s="38" t="str"><f aca="false">IF(ISNUMBER(HD111),HD111,IF(ISNUMBER(FH111),FH111,&quot;&quot;))</f><v></v></c><c r="JA111" s="38" t="str"><f aca="false">IF(ISNUMBER(HE111),HE111,IF(ISNUMBER(FI111),FI111,&quot;&quot;))</f><v></v></c><c r="JB111" s="38" t="str"><f aca="false">IF(ISNUMBER(HF111),HF111,IF(ISNUMBER(FJ111),FJ111,&quot;&quot;))</f><v></v></c><c r="JC111" s="38" t="str"><f aca="false">IF(ISNUMBER(HG111),HG111,IF(ISNUMBER(FK111),FK111,&quot;&quot;))</f><v></v></c><c r="JD111" s="38" t="str"><f aca="false">IF(ISNUMBER(HH111),HH111,IF(ISNUMBER(FL111),FL111,&quot;&quot;))</f><v></v></c><c r="JE111" s="38" t="str"><f aca="false">IF(ISNUMBER(HI111),HI111,IF(ISNUMBER(FM111),FM111,&quot;&quot;))</f><v></v></c><c r="JF111" s="38" t="str"><f aca="false">IF(ISNUMBER(HJ111),HJ111,IF(ISNUMBER(FN111),FN111,&quot;&quot;))</f><v></v></c><c r="JG111" s="38" t="str"><f aca="false">IF(ISNUMBER(HK111),HK111,IF(ISNUMBER(FO111),FO111,&quot;&quot;))</f><v></v></c><c r="JH111" s="38" t="str"><f aca="false">IF(ISNUMBER(HL111),HL111,IF(ISNUMBER(FP111),FP111,&quot;&quot;))</f><v></v></c><c r="JI111" s="38" t="str"><f aca="false">IF(ISNUMBER(HM111),HM111,IF(ISNUMBER(FQ111),FQ111,&quot;&quot;))</f><v></v></c><c r="JJ111" s="38" t="str"><f aca="false">IF(ISNUMBER(HN111),HN111,IF(ISNUMBER(FR111),FR111,&quot;&quot;))</f><v></v></c><c r="JK111" s="38" t="str"><f aca="false">IF(ISNUMBER(HO111),HO111,IF(ISNUMBER(FS111),FS111,&quot;&quot;))</f><v></v></c><c r="JL111" s="38" t="str"><f aca="false">IF(ISNUMBER(HP111),HP111,IF(ISNUMBER(FT111),FT111,&quot;&quot;))</f><v></v></c><c r="JM111" s="38" t="str"><f aca="false">IF(ISNUMBER(HQ111),HQ111,IF(ISNUMBER(FU111),FU111,&quot;&quot;))</f><v></v></c><c r="JN111" s="51" t="str"><f aca="false">IF(ISNUMBER(HR111),HR111,IF(ISNUMBER(FV111),FV111,&quot;&quot;))</f><v></v></c><c r="JO111" s="59" t="str"><f aca="false">IF(ISNUMBER(HS111),HS111,IF(ISNUMBER(FW111),FW111,&quot;&quot;))</f><v></v></c><c r="JP111" s="59" t="str"><f aca="false">IF(ISNUMBER(HT111),HT111,IF(ISNUMBER(FX111),FX111,&quot;&quot;))</f><v></v></c><c r="JQ111" s="59" t="str"><f aca="false">IF(ISNUMBER(HU111),HU111,IF(ISNUMBER(FY111),FY111,&quot;&quot;))</f><v></v></c><c r="JR111" s="59" t="str"><f aca="false">IF(ISNUMBER(HV111),HV111,IF(ISNUMBER(FZ111),FZ111,&quot;&quot;))</f><v></v></c><c r="JS111" s="59" t="str"><f aca="false">IF(ISNUMBER(HW111),HW111,IF(ISNUMBER(GA111),GA111,&quot;&quot;))</f><v></v></c><c r="JT111" s="59" t="str"><f aca="false">IF(ISNUMBER(HX111),HX111,IF(ISNUMBER(GB111),GB111,&quot;&quot;))</f><v></v></c><c r="JU111" s="59" t="str"><f aca="false">IF(ISNUMBER(HY111),HY111,IF(ISNUMBER(GC111),GC111,&quot;&quot;))</f><v></v></c><c r="JV111" s="59" t="str"><f aca="false">IF(ISNUMBER(HZ111),HZ111,IF(ISNUMBER(GD111),GD111,&quot;&quot;))</f><v></v></c><c r="JW111" s="59" t="str"><f aca="false">IF(ISNUMBER(IA111),IA111,IF(ISNUMBER(GE111),GE111,&quot;&quot;))</f><v></v></c><c r="JX111" s="59" t="str"><f aca="false">IF(ISNUMBER(IB111),IB111,IF(ISNUMBER(GF111),GF111,&quot;&quot;))</f><v></v></c><c r="JY111" s="59" t="str"><f aca="false">IF(ISNUMBER(IC111),IC111,IF(ISNUMBER(GG111),GG111,&quot;&quot;))</f><v></v></c><c r="JZ111" s="59" t="str"><f aca="false">IF(ISNUMBER(ID111),ID111,IF(ISNUMBER(GH111),GH111,&quot;&quot;))</f><v></v></c><c r="KA111" s="59" t="str"><f aca="false">IF(ISNUMBER(IE111),IE111,IF(ISNUMBER(GI111),GI111,&quot;&quot;))</f><v></v></c><c r="KB111" s="59" t="str"><f aca="false">IF(ISNUMBER(IF111),IF111,IF(ISNUMBER(GJ111),GJ111,&quot;&quot;))</f><v></v></c><c r="KC111" s="59" t="str"><f aca="false">IF(ISNUMBER(IG111),IG111,IF(ISNUMBER(GK111),GK111,&quot;&quot;))</f><v></v></c><c r="KD111" s="61" t="str"><f aca="false">IF(ISNUMBER(IH111),IH111,IF(ISNUMBER(GL111),GL111,&quot;&quot;))</f><v></v></c><c r="KE111" s="52" t="str"><f aca="false">IF(AND(ISNUMBER(II111),ISNUMBER(CU111)),II111-CU111,&quot;&quot;)</f><v></v></c><c r="KF111" s="38" t="str"><f aca="false">IF(AND(ISNUMBER(IJ111),ISNUMBER(CV111)),IJ111-CV111,&quot;&quot;)</f><v></v></c><c r="KG111" s="38" t="str"><f aca="false">IF(AND(ISNUMBER(IK111),ISNUMBER(CW111)),IK111-CW111,&quot;&quot;)</f><v></v></c><c r="KH111" s="38" t="str"><f aca="false">IF(AND(ISNUMBER(IL111),ISNUMBER(CX111)),IL111-CX111,&quot;&quot;)</f><v></v></c><c r="KI111" s="38" t="str"><f aca="false">IF(AND(ISNUMBER(IM111),ISNUMBER(CY111)),IM111-CY111,&quot;&quot;)</f><v></v></c><c r="KJ111" s="38" t="str"><f aca="false">IF(AND(ISNUMBER(IN111),ISNUMBER(CZ111)),IN111-CZ111,&quot;&quot;)</f><v></v></c><c r="KK111" s="38" t="str"><f aca="false">IF(AND(ISNUMBER(IO111),ISNUMBER(DA111)),IO111-DA111,&quot;&quot;)</f><v></v></c><c r="KL111" s="38" t="str"><f aca="false">IF(AND(ISNUMBER(IP111),ISNUMBER(DB111)),IP111-DB111,&quot;&quot;)</f><v></v></c><c r="KM111" s="38" t="str"><f aca="false">IF(AND(ISNUMBER(IQ111),ISNUMBER(DC111)),IQ111-DC111,&quot;&quot;)</f><v></v></c><c r="KN111" s="38" t="str"><f aca="false">IF(AND(ISNUMBER(IR111),ISNUMBER(DD111)),IR111-DD111,&quot;&quot;)</f><v></v></c><c r="KO111" s="38" t="str"><f aca="false">IF(AND(ISNUMBER(IS111),ISNUMBER(DE111)),IS111-DE111,&quot;&quot;)</f><v></v></c><c r="KP111" s="38" t="str"><f aca="false">IF(AND(ISNUMBER(IT111),ISNUMBER(DF111)),IT111-DF111,&quot;&quot;)</f><v></v></c><c r="KQ111" s="38" t="str"><f aca="false">IF(AND(ISNUMBER(IU111),ISNUMBER(DG111)),IU111-DG111,&quot;&quot;)</f><v></v></c><c r="KR111" s="38" t="str"><f aca="false">IF(AND(ISNUMBER(IV111),ISNUMBER(DH111)),IV111-DH111,&quot;&quot;)</f><v></v></c><c r="KS111" s="38" t="str"><f aca="false">IF(AND(ISNUMBER(IW111),ISNUMBER(DI111)),IW111-DI111,&quot;&quot;)</f><v></v></c><c r="KT111" s="38" t="str"><f aca="false">IF(AND(ISNUMBER(IX111),ISNUMBER(DJ111)),IX111-DJ111,&quot;&quot;)</f><v></v></c><c r="KU111" s="38" t="str"><f aca="false">IF(AND(ISNUMBER(IY111),ISNUMBER(DK111)),IY111-DK111,&quot;&quot;)</f><v></v></c><c r="KV111" s="38" t="str"><f aca="false">IF(AND(ISNUMBER(IZ111),ISNUMBER(DL111)),IZ111-DL111,&quot;&quot;)</f><v></v></c><c r="KW111" s="38" t="str"><f aca="false">IF(AND(ISNUMBER(JA111),ISNUMBER(DM111)),JA111-DM111,&quot;&quot;)</f><v></v></c><c r="KX111" s="38" t="str"><f aca="false">IF(AND(ISNUMBER(JB111),ISNUMBER(DN111)),JB111-DN111,&quot;&quot;)</f><v></v></c><c r="KY111" s="38" t="str"><f aca="false">IF(AND(ISNUMBER(JC111),ISNUMBER(DO111)),JC111-DO111,&quot;&quot;)</f><v></v></c><c r="KZ111" s="38" t="str"><f aca="false">IF(AND(ISNUMBER(JD111),ISNUMBER(DP111)),JD111-DP111,&quot;&quot;)</f><v></v></c><c r="LA111" s="38" t="str"><f aca="false">IF(AND(ISNUMBER(JE111),ISNUMBER(DQ111)),JE111-DQ111,&quot;&quot;)</f><v></v></c><c r="LB111" s="38" t="str"><f aca="false">IF(AND(ISNUMBER(JF111),ISNUMBER(DR111)),JF111-DR111,&quot;&quot;)</f><v></v></c><c r="LC111" s="38" t="str"><f aca="false">IF(AND(ISNUMBER(JG111),ISNUMBER(DS111)),JG111-DS111,&quot;&quot;)</f><v></v></c><c r="LD111" s="38" t="str"><f aca="false">IF(AND(ISNUMBER(JH111),ISNUMBER(DT111)),JH111-DT111,&quot;&quot;)</f><v></v></c><c r="LE111" s="38" t="str"><f aca="false">IF(AND(ISNUMBER(JI111),ISNUMBER(DU111)),JI111-DU111,&quot;&quot;)</f><v></v></c><c r="LF111" s="38" t="str"><f aca="false">IF(AND(ISNUMBER(JJ111),ISNUMBER(DV111)),JJ111-DV111,&quot;&quot;)</f><v></v></c><c r="LG111" s="38" t="str"><f aca="false">IF(AND(ISNUMBER(JK111),ISNUMBER(DW111)),JK111-DW111,&quot;&quot;)</f><v></v></c><c r="LH111" s="38" t="str"><f aca="false">IF(AND(ISNUMBER(JL111),ISNUMBER(DX111)),JL111-DX111,&quot;&quot;)</f><v></v></c><c r="LI111" s="38" t="str"><f aca="false">IF(AND(ISNUMBER(JM111),ISNUMBER(DY111)),JM111-DY111,&quot;&quot;)</f><v></v></c><c r="LJ111" s="38" t="str"><f aca="false">IF(AND(ISNUMBER(JN111),ISNUMBER(DZ111)),JN111-DZ111,&quot;&quot;)</f><v></v></c><c r="LK111" s="38" t="str"><f aca="false">IF(AND(ISNUMBER(JO111),ISNUMBER(EA111)),JO111-EA111,&quot;&quot;)</f><v></v></c><c r="LL111" s="38" t="str"><f aca="false">IF(AND(ISNUMBER(JP111),ISNUMBER(EB111)),JP111-EB111,&quot;&quot;)</f><v></v></c><c r="LM111" s="38" t="str"><f aca="false">IF(AND(ISNUMBER(JQ111),ISNUMBER(EC111)),JQ111-EC111,&quot;&quot;)</f><v></v></c><c r="LN111" s="38" t="str"><f aca="false">IF(AND(ISNUMBER(JR111),ISNUMBER(ED111)),JR111-ED111,&quot;&quot;)</f><v></v></c><c r="LO111" s="38" t="str"><f aca="false">IF(AND(ISNUMBER(JS111),ISNUMBER(EE111)),JS111-EE111,&quot;&quot;)</f><v></v></c><c r="LP111" s="38" t="str"><f aca="false">IF(AND(ISNUMBER(JT111),ISNUMBER(EF111)),JT111-EF111,&quot;&quot;)</f><v></v></c><c r="LQ111" s="38" t="str"><f aca="false">IF(AND(ISNUMBER(JU111),ISNUMBER(EG111)),JU111-EG111,&quot;&quot;)</f><v></v></c><c r="LR111" s="38" t="str"><f aca="false">IF(AND(ISNUMBER(JV111),ISNUMBER(EH111)),JV111-EH111,&quot;&quot;)</f><v></v></c><c r="LS111" s="38" t="str"><f aca="false">IF(AND(ISNUMBER(JW111),ISNUMBER(EI111)),JW111-EI111,&quot;&quot;)</f><v></v></c><c r="LT111" s="38" t="str"><f aca="false">IF(AND(ISNUMBER(JX111),ISNUMBER(EJ111)),JX111-EJ111,&quot;&quot;)</f><v></v></c><c r="LU111" s="38" t="str"><f aca="false">IF(AND(ISNUMBER(JY111),ISNUMBER(EK111)),JY111-EK111,&quot;&quot;)</f><v></v></c><c r="LV111" s="38" t="str"><f aca="false">IF(AND(ISNUMBER(JZ111),ISNUMBER(EL111)),JZ111-EL111,&quot;&quot;)</f><v></v></c><c r="LW111" s="38" t="str"><f aca="false">IF(AND(ISNUMBER(KA111),ISNUMBER(EM111)),KA111-EM111,&quot;&quot;)</f><v></v></c><c r="LX111" s="38" t="str"><f aca="false">IF(AND(ISNUMBER(KB111),ISNUMBER(EN111)),KB111-EN111,&quot;&quot;)</f><v></v></c><c r="LY111" s="38" t="str"><f aca="false">IF(AND(ISNUMBER(KC111),ISNUMBER(EO111)),KC111-EO111,&quot;&quot;)</f><v></v></c><c r="LZ111" s="38" t="str"><f aca="false">IF(AND(ISNUMBER(KD111),ISNUMBER(EP111)),KD111-EP111,&quot;&quot;)</f><v></v></c><c r="MA111" s="38" t="str"><f aca="false">IF(AND(ISNUMBER(HT111),ISNUMBER(FX111)),HT111-FX111,&quot;&quot;)</f><v></v></c><c r="MB111" s="38" t="str"><f aca="false">IF(AND(ISNUMBER(HU111),ISNUMBER(FY111)),HU111-FY111,&quot;&quot;)</f><v></v></c><c r="MC111" s="38" t="str"><f aca="false">IF(AND(ISNUMBER(HY111),ISNUMBER(GC111)),HY111-GC111,&quot;&quot;)</f><v></v></c><c r="MD111" s="38" t="n"><f aca="false">HZ111-GD111</f><v>0</v></c></row><row collapsed="false" customFormat="false" customHeight="true" hidden="false" ht="26.25" outlineLevel="0" r="112"><c r="A112" s="35" t="n"><v>41318</v></c><c r="B112" s="36" t="s"><v>534</v></c><c r="C112" s="36" t="s"><v>535</v></c><c r="D112" s="37" t="s"><v>339</v></c><c r="E112" s="38" t="n"><v>59</v></c><c r="F112" s="39" t="n"><v>19692</v></c><c r="G112" s="38" t="s"><v>340</v></c><c r="H112" s="38" t="s"><v>333</v></c><c r="I112" s="38" t="n"><v>1836293</v></c><c r="K112" s="91"/><c r="L112" s="89"/><c r="M112" s="91"/><c r="N112" s="91"/><c r="O112" s="91"/><c r="P112" s="42" t="n"><v>-0.5</v></c><c r="Q112" s="43" t="n"><v>-0.17</v></c><c r="R112" s="43" t="s"><v>334</v></c><c r="S112" s="44" t="n"><v>41309</v></c><c r="T112" s="45" t="n"><v>-4</v></c><c r="U112" s="45" t="n"><v>0.25</v></c><c r="V112" s="38" t="n"><v>30</v></c><c r="W112" s="38" t="n"><v>50</v></c><c r="X112" s="38" t="n"><v>15</v></c><c r="Y112" s="38" t="n"><v>810</v></c><c r="Z112" s="38" t="n"><v>22.96</v></c><c r="AA112" s="38" t="n"><v>12</v></c><c r="AB112" s="38" t="n"><v>4.38</v></c><c r="AC112" s="38" t="n"><v>3.78</v></c><c r="AD112" s="38" t="n"><v>48.28</v></c><c r="AE112" s="38" t="n"><v>167</v></c><c r="AF112" s="38" t="n"><v>48.63</v></c><c r="AG112" s="38" t="n"><v>77</v></c><c r="AH112" s="38" t="n"><v>0</v></c><c r="AI112" s="38" t="n"><f aca="false">IF(AND(ISNUMBER(SK),SK&gt;0),1,0)</f><v>0</v></c><c r="AK112" s="48" t="s"><v>371</v></c><c r="AM112" s="67"/><c r="AN112" s="67"/><c r="AO112" s="36"/><c r="AZ112" s="38" t="str"><f aca="false">IF(ISNUMBER(AM112),AM112+0.5*AN112,&quot;&quot;)</f><v></v></c><c r="BA112" s="38" t="str"><f aca="false">IF(ISNUMBER(AZ112),IF(ISNUMBER(Q112),AZ112-Q112,&quot;MISSING&quot;),&quot;&quot;)</f><v></v></c><c r="BB112" s="38" t="str"><f aca="false">IF(AND(ISNUMBER(AR112),ISNUMBER(Y112)),AR112-Y112,IF(ISNUMBER(AR112),&quot;MISSING&quot;,&quot;&quot;))</f><v></v></c><c r="BC112" s="48" t="s"><v>336</v></c><c r="BR112" s="38" t="str"><f aca="false">IF(ISNUMBER(BE112),BE112+0.5*BF112,&quot;&quot;)</f><v></v></c><c r="BS112" s="38" t="str"><f aca="false">IF(ISNUMBER(BR112),IF(ISNUMBER($Q112),BR112-$Q112,&quot;MISSING&quot;),&quot;&quot;)</f><v></v></c><c r="BT112" s="38" t="str"><f aca="false">IF(AND(ISNUMBER(BJ112),ISNUMBER($Y112)),BJ112-$Y112,IF(ISNUMBER(BJ112),&quot;MISSING&quot;,&quot;&quot;))</f><v></v></c><c r="BU112" s="38" t="n"><f aca="false">IF(AND(ISBLANK($AM112),ISBLANK($BE112)),0,1)</f><v>0</v></c><c r="BV112" s="38" t="n"><f aca="false">IF(AND(ISNUMBER($AM112),ISNUMBER($BE112)),1,0)</f><v>0</v></c><c r="BW112" s="38" t="str"><f aca="false">IF(BV112,SE_PREOP,&quot;&quot;)</f><v></v></c><c r="BX112" s="38" t="str"><f aca="false">IF(FU_6_AND_12,SE_6,&quot;&quot;)</f><v></v></c><c r="BY112" s="38" t="str"><f aca="false">IF(FU_6_AND_12,SE_12,&quot;&quot;)</f><v></v></c><c r="BZ112" s="49" t="n"><f aca="false">IF(AND(ISNUMBER(BC112),ISNUMBER(BE112)),BC112-A112,IF(ISNUMBER(AK112),AK112-A112,0))</f><v>0</v></c><c r="CA112" s="50" t="n"><f aca="false">IF(BZ112&gt;0,BZ112/30,&quot;&quot;)</f><v>0</v></c><c r="CB112" s="38" t="str"><f aca="false">IF(AND(ISNUMBER(AZ112),ISNUMBER(BR112)),(BR112-AZ112),&quot;&quot;)</f><v></v></c><c r="CC112" s="38" t="str"><f aca="false">IF(AND(ISNUMBER(AX112), ISNUMBER(AD112)), AVERAGE(AX112,AV112)-AVERAGE(AD112,AF112),&quot;&quot;)</f><v></v></c><c r="CD112" s="38" t="str"><f aca="false">IF(AND(ISNUMBER(BN112), ISNUMBER(AD112)), AVERAGE(BN112,BP112)-AVERAGE(AD112,AF112),&quot;&quot;)</f><v></v></c><c r="CE112" s="38" t="str"><f aca="false">IF(ISNUMBER(CD112),CD112,IF(ISNUMBER(CC112),CC112,&quot;&quot;))</f><v></v></c><c r="CF112" s="38" t="str"><f aca="false">IF(AND(ISNUMBER(SPH_PREOP),ISNUMBER(SE_LAST_)),SPH_PREOP+CYL_PREOP/2,&quot;&quot;)</f><v></v></c><c r="CG112" s="38" t="str"><f aca="false">IF(ISNUMBER(SE_12),SE_12,IF(ISNUMBER(SE_6),SE_6,&quot;&quot;))</f><v></v></c><c r="CH112" s="51" t="str"><f aca="false">IF(AND(ISNUMBER(SE_LAST_),ISNUMBER(REF_TARGET)),SE_LAST_-REF_TARGET,&quot;&quot;)</f><v></v></c><c r="CI112" s="52" t="str"><f aca="false">IF(ISNUMBER(Y112),IF(ISNUMBER(BJ112),BJ112-Y112,IF(ISNUMBER(AR112),AR112-Y112,&quot;&quot;)),&quot;&quot;)</f><v></v></c><c r="CJ112" s="38" t="str"><f aca="false">IF(ISNUMBER(Z112),IF(ISNUMBER(AT112),AT112-Z112,IF(ISNUMBER(BL112),BL112-Z112,&quot;&quot;)),&quot;&quot;)</f><v></v></c><c r="CK112" s="53" t="str"><f aca="false">IF(ISNUMBER(LAST_SE_ERROR),REF_TARGET,&quot;&quot;)</f><v></v></c><c r="CL112" s="53" t="str"><f aca="false">IF(AND(OR(ISNUMBER(BH112),ISNUMBER(AP112)),ISNUMBER(W112)),-LOG(20/W112)--LOG(20/IF(ISNUMBER(BH112),BH112,AP112)),&quot;&quot;)</f><v></v></c><c r="CM112" s="54" t="n"><f aca="false">IF(ISNUMBER(BF112),BF112,IF(ISNUMBER(AN112),AN112,&quot;&quot;))</f><v>0</v></c><c r="CN112" s="54" t="n"><f aca="false">IF(AND(ISNUMBER(CM112),ISNUMBER(U112)),CM112-U112,&quot;&quot;)</f><v>0</v></c><c r="CO112" s="55" t="n"><f aca="false">IF(ISNUMBER(BCVA_12),BCVA_12,IF(ISNUMBER(BCVA_6),BCVA_6,&quot;&quot;))</f><v>0</v></c><c r="CP112" s="55" t="n"><f aca="false">IF(ISNUMBER(CO112),PREOP_BCVA,&quot;&quot;)</f><v>0</v></c><c r="CQ112" s="56" t="n"><f aca="false">IF(AND(REF_TARGET&lt;=0,REF_TARGET&gt;-1),IF(ISNUMBER(UDVA_12),UDVA_12,IF(ISNUMBER(UDVA_6),UDVA_6,&quot;&quot;)),&quot;&quot;)</f><v>0</v></c><c r="CR112" s="53" t="str"><f aca="false">IF(ISNUMBER(PREOP_PENTACAM_RV),IF(ISNUMBER(SPH_6),IF(ISNUMBER($EQ112),0,1),&quot;&quot;),&quot;&quot;)</f><v></v></c><c r="CS112" s="53" t="str"><f aca="false">IF(ISNUMBER(PREOP_PENTACAM_RV),IF(ISNUMBER(SPH_12),IF(ISNUMBER($GM112),0,1),&quot;&quot;),&quot;&quot;)</f><v></v></c><c r="CT112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12" s="52" t="str"><f aca="false">IF(ISNUMBER(GM112),GM112,IF(ISNUMBER(EQ112),EQ112,&quot;&quot;))</f><v></v></c><c r="IJ112" s="38" t="str"><f aca="false">IF(ISNUMBER(GN112),GN112,IF(ISNUMBER(ER112),ER112,&quot;&quot;))</f><v></v></c><c r="IK112" s="38" t="str"><f aca="false">IF(ISNUMBER(GO112),GO112,IF(ISNUMBER(ES112),ES112,&quot;&quot;))</f><v></v></c><c r="IL112" s="38" t="str"><f aca="false">IF(ISNUMBER(GP112),GP112,IF(ISNUMBER(ET112),ET112,&quot;&quot;))</f><v></v></c><c r="IM112" s="38" t="str"><f aca="false">IF(ISNUMBER(GQ112),GQ112,IF(ISNUMBER(EU112),EU112,&quot;&quot;))</f><v></v></c><c r="IN112" s="38" t="str"><f aca="false">IF(ISNUMBER(GR112),GR112,IF(ISNUMBER(EV112),EV112,&quot;&quot;))</f><v></v></c><c r="IO112" s="38" t="str"><f aca="false">IF(ISNUMBER(GS112),GS112,IF(ISNUMBER(EW112),EW112,&quot;&quot;))</f><v></v></c><c r="IP112" s="38" t="str"><f aca="false">IF(ISNUMBER(GT112),GT112,IF(ISNUMBER(EX112),EX112,&quot;&quot;))</f><v></v></c><c r="IQ112" s="38" t="str"><f aca="false">IF(ISNUMBER(GU112),GU112,IF(ISNUMBER(EY112),EY112,&quot;&quot;))</f><v></v></c><c r="IR112" s="38" t="str"><f aca="false">IF(ISNUMBER(GV112),GV112,IF(ISNUMBER(EZ112),EZ112,&quot;&quot;))</f><v></v></c><c r="IS112" s="38" t="str"><f aca="false">IF(ISNUMBER(GW112),GW112,IF(ISNUMBER(FA112),FA112,&quot;&quot;))</f><v></v></c><c r="IT112" s="38" t="str"><f aca="false">IF(ISNUMBER(GX112),GX112,IF(ISNUMBER(FB112),FB112,&quot;&quot;))</f><v></v></c><c r="IU112" s="38" t="str"><f aca="false">IF(ISNUMBER(GY112),GY112,IF(ISNUMBER(FC112),FC112,&quot;&quot;))</f><v></v></c><c r="IV112" s="38" t="str"><f aca="false">IF(ISNUMBER(GZ112),GZ112,IF(ISNUMBER(FD112),FD112,&quot;&quot;))</f><v></v></c><c r="IW112" s="38" t="str"><f aca="false">IF(ISNUMBER(HA112),HA112,IF(ISNUMBER(FE112),FE112,&quot;&quot;))</f><v></v></c><c r="IX112" s="38" t="str"><f aca="false">IF(ISNUMBER(HB112),HB112,IF(ISNUMBER(FF112),FF112,&quot;&quot;))</f><v></v></c><c r="IY112" s="38" t="str"><f aca="false">IF(ISNUMBER(HC112),HC112,IF(ISNUMBER(FG112),FG112,&quot;&quot;))</f><v></v></c><c r="IZ112" s="38" t="str"><f aca="false">IF(ISNUMBER(HD112),HD112,IF(ISNUMBER(FH112),FH112,&quot;&quot;))</f><v></v></c><c r="JA112" s="38" t="str"><f aca="false">IF(ISNUMBER(HE112),HE112,IF(ISNUMBER(FI112),FI112,&quot;&quot;))</f><v></v></c><c r="JB112" s="38" t="str"><f aca="false">IF(ISNUMBER(HF112),HF112,IF(ISNUMBER(FJ112),FJ112,&quot;&quot;))</f><v></v></c><c r="JC112" s="38" t="str"><f aca="false">IF(ISNUMBER(HG112),HG112,IF(ISNUMBER(FK112),FK112,&quot;&quot;))</f><v></v></c><c r="JD112" s="38" t="str"><f aca="false">IF(ISNUMBER(HH112),HH112,IF(ISNUMBER(FL112),FL112,&quot;&quot;))</f><v></v></c><c r="JE112" s="38" t="str"><f aca="false">IF(ISNUMBER(HI112),HI112,IF(ISNUMBER(FM112),FM112,&quot;&quot;))</f><v></v></c><c r="JF112" s="38" t="str"><f aca="false">IF(ISNUMBER(HJ112),HJ112,IF(ISNUMBER(FN112),FN112,&quot;&quot;))</f><v></v></c><c r="JG112" s="38" t="str"><f aca="false">IF(ISNUMBER(HK112),HK112,IF(ISNUMBER(FO112),FO112,&quot;&quot;))</f><v></v></c><c r="JH112" s="38" t="str"><f aca="false">IF(ISNUMBER(HL112),HL112,IF(ISNUMBER(FP112),FP112,&quot;&quot;))</f><v></v></c><c r="JI112" s="38" t="str"><f aca="false">IF(ISNUMBER(HM112),HM112,IF(ISNUMBER(FQ112),FQ112,&quot;&quot;))</f><v></v></c><c r="JJ112" s="38" t="str"><f aca="false">IF(ISNUMBER(HN112),HN112,IF(ISNUMBER(FR112),FR112,&quot;&quot;))</f><v></v></c><c r="JK112" s="38" t="str"><f aca="false">IF(ISNUMBER(HO112),HO112,IF(ISNUMBER(FS112),FS112,&quot;&quot;))</f><v></v></c><c r="JL112" s="38" t="str"><f aca="false">IF(ISNUMBER(HP112),HP112,IF(ISNUMBER(FT112),FT112,&quot;&quot;))</f><v></v></c><c r="JM112" s="38" t="str"><f aca="false">IF(ISNUMBER(HQ112),HQ112,IF(ISNUMBER(FU112),FU112,&quot;&quot;))</f><v></v></c><c r="JN112" s="51" t="str"><f aca="false">IF(ISNUMBER(HR112),HR112,IF(ISNUMBER(FV112),FV112,&quot;&quot;))</f><v></v></c><c r="JO112" s="59" t="str"><f aca="false">IF(ISNUMBER(HS112),HS112,IF(ISNUMBER(FW112),FW112,&quot;&quot;))</f><v></v></c><c r="JP112" s="59" t="str"><f aca="false">IF(ISNUMBER(HT112),HT112,IF(ISNUMBER(FX112),FX112,&quot;&quot;))</f><v></v></c><c r="JQ112" s="59" t="str"><f aca="false">IF(ISNUMBER(HU112),HU112,IF(ISNUMBER(FY112),FY112,&quot;&quot;))</f><v></v></c><c r="JR112" s="59" t="str"><f aca="false">IF(ISNUMBER(HV112),HV112,IF(ISNUMBER(FZ112),FZ112,&quot;&quot;))</f><v></v></c><c r="JS112" s="59" t="str"><f aca="false">IF(ISNUMBER(HW112),HW112,IF(ISNUMBER(GA112),GA112,&quot;&quot;))</f><v></v></c><c r="JT112" s="59" t="str"><f aca="false">IF(ISNUMBER(HX112),HX112,IF(ISNUMBER(GB112),GB112,&quot;&quot;))</f><v></v></c><c r="JU112" s="59" t="str"><f aca="false">IF(ISNUMBER(HY112),HY112,IF(ISNUMBER(GC112),GC112,&quot;&quot;))</f><v></v></c><c r="JV112" s="59" t="str"><f aca="false">IF(ISNUMBER(HZ112),HZ112,IF(ISNUMBER(GD112),GD112,&quot;&quot;))</f><v></v></c><c r="JW112" s="59" t="str"><f aca="false">IF(ISNUMBER(IA112),IA112,IF(ISNUMBER(GE112),GE112,&quot;&quot;))</f><v></v></c><c r="JX112" s="59" t="str"><f aca="false">IF(ISNUMBER(IB112),IB112,IF(ISNUMBER(GF112),GF112,&quot;&quot;))</f><v></v></c><c r="JY112" s="59" t="str"><f aca="false">IF(ISNUMBER(IC112),IC112,IF(ISNUMBER(GG112),GG112,&quot;&quot;))</f><v></v></c><c r="JZ112" s="59" t="str"><f aca="false">IF(ISNUMBER(ID112),ID112,IF(ISNUMBER(GH112),GH112,&quot;&quot;))</f><v></v></c><c r="KA112" s="59" t="str"><f aca="false">IF(ISNUMBER(IE112),IE112,IF(ISNUMBER(GI112),GI112,&quot;&quot;))</f><v></v></c><c r="KB112" s="59" t="str"><f aca="false">IF(ISNUMBER(IF112),IF112,IF(ISNUMBER(GJ112),GJ112,&quot;&quot;))</f><v></v></c><c r="KC112" s="59" t="str"><f aca="false">IF(ISNUMBER(IG112),IG112,IF(ISNUMBER(GK112),GK112,&quot;&quot;))</f><v></v></c><c r="KD112" s="61" t="str"><f aca="false">IF(ISNUMBER(IH112),IH112,IF(ISNUMBER(GL112),GL112,&quot;&quot;))</f><v></v></c><c r="KE112" s="52" t="str"><f aca="false">IF(AND(ISNUMBER(II112),ISNUMBER(CU112)),II112-CU112,&quot;&quot;)</f><v></v></c><c r="KF112" s="38" t="str"><f aca="false">IF(AND(ISNUMBER(IJ112),ISNUMBER(CV112)),IJ112-CV112,&quot;&quot;)</f><v></v></c><c r="KG112" s="38" t="str"><f aca="false">IF(AND(ISNUMBER(IK112),ISNUMBER(CW112)),IK112-CW112,&quot;&quot;)</f><v></v></c><c r="KH112" s="38" t="str"><f aca="false">IF(AND(ISNUMBER(IL112),ISNUMBER(CX112)),IL112-CX112,&quot;&quot;)</f><v></v></c><c r="KI112" s="38" t="str"><f aca="false">IF(AND(ISNUMBER(IM112),ISNUMBER(CY112)),IM112-CY112,&quot;&quot;)</f><v></v></c><c r="KJ112" s="38" t="str"><f aca="false">IF(AND(ISNUMBER(IN112),ISNUMBER(CZ112)),IN112-CZ112,&quot;&quot;)</f><v></v></c><c r="KK112" s="38" t="str"><f aca="false">IF(AND(ISNUMBER(IO112),ISNUMBER(DA112)),IO112-DA112,&quot;&quot;)</f><v></v></c><c r="KL112" s="38" t="str"><f aca="false">IF(AND(ISNUMBER(IP112),ISNUMBER(DB112)),IP112-DB112,&quot;&quot;)</f><v></v></c><c r="KM112" s="38" t="str"><f aca="false">IF(AND(ISNUMBER(IQ112),ISNUMBER(DC112)),IQ112-DC112,&quot;&quot;)</f><v></v></c><c r="KN112" s="38" t="str"><f aca="false">IF(AND(ISNUMBER(IR112),ISNUMBER(DD112)),IR112-DD112,&quot;&quot;)</f><v></v></c><c r="KO112" s="38" t="str"><f aca="false">IF(AND(ISNUMBER(IS112),ISNUMBER(DE112)),IS112-DE112,&quot;&quot;)</f><v></v></c><c r="KP112" s="38" t="str"><f aca="false">IF(AND(ISNUMBER(IT112),ISNUMBER(DF112)),IT112-DF112,&quot;&quot;)</f><v></v></c><c r="KQ112" s="38" t="str"><f aca="false">IF(AND(ISNUMBER(IU112),ISNUMBER(DG112)),IU112-DG112,&quot;&quot;)</f><v></v></c><c r="KR112" s="38" t="str"><f aca="false">IF(AND(ISNUMBER(IV112),ISNUMBER(DH112)),IV112-DH112,&quot;&quot;)</f><v></v></c><c r="KS112" s="38" t="str"><f aca="false">IF(AND(ISNUMBER(IW112),ISNUMBER(DI112)),IW112-DI112,&quot;&quot;)</f><v></v></c><c r="KT112" s="38" t="str"><f aca="false">IF(AND(ISNUMBER(IX112),ISNUMBER(DJ112)),IX112-DJ112,&quot;&quot;)</f><v></v></c><c r="KU112" s="38" t="str"><f aca="false">IF(AND(ISNUMBER(IY112),ISNUMBER(DK112)),IY112-DK112,&quot;&quot;)</f><v></v></c><c r="KV112" s="38" t="str"><f aca="false">IF(AND(ISNUMBER(IZ112),ISNUMBER(DL112)),IZ112-DL112,&quot;&quot;)</f><v></v></c><c r="KW112" s="38" t="str"><f aca="false">IF(AND(ISNUMBER(JA112),ISNUMBER(DM112)),JA112-DM112,&quot;&quot;)</f><v></v></c><c r="KX112" s="38" t="str"><f aca="false">IF(AND(ISNUMBER(JB112),ISNUMBER(DN112)),JB112-DN112,&quot;&quot;)</f><v></v></c><c r="KY112" s="38" t="str"><f aca="false">IF(AND(ISNUMBER(JC112),ISNUMBER(DO112)),JC112-DO112,&quot;&quot;)</f><v></v></c><c r="KZ112" s="38" t="str"><f aca="false">IF(AND(ISNUMBER(JD112),ISNUMBER(DP112)),JD112-DP112,&quot;&quot;)</f><v></v></c><c r="LA112" s="38" t="str"><f aca="false">IF(AND(ISNUMBER(JE112),ISNUMBER(DQ112)),JE112-DQ112,&quot;&quot;)</f><v></v></c><c r="LB112" s="38" t="str"><f aca="false">IF(AND(ISNUMBER(JF112),ISNUMBER(DR112)),JF112-DR112,&quot;&quot;)</f><v></v></c><c r="LC112" s="38" t="str"><f aca="false">IF(AND(ISNUMBER(JG112),ISNUMBER(DS112)),JG112-DS112,&quot;&quot;)</f><v></v></c><c r="LD112" s="38" t="str"><f aca="false">IF(AND(ISNUMBER(JH112),ISNUMBER(DT112)),JH112-DT112,&quot;&quot;)</f><v></v></c><c r="LE112" s="38" t="str"><f aca="false">IF(AND(ISNUMBER(JI112),ISNUMBER(DU112)),JI112-DU112,&quot;&quot;)</f><v></v></c><c r="LF112" s="38" t="str"><f aca="false">IF(AND(ISNUMBER(JJ112),ISNUMBER(DV112)),JJ112-DV112,&quot;&quot;)</f><v></v></c><c r="LG112" s="38" t="str"><f aca="false">IF(AND(ISNUMBER(JK112),ISNUMBER(DW112)),JK112-DW112,&quot;&quot;)</f><v></v></c><c r="LH112" s="38" t="str"><f aca="false">IF(AND(ISNUMBER(JL112),ISNUMBER(DX112)),JL112-DX112,&quot;&quot;)</f><v></v></c><c r="LI112" s="38" t="str"><f aca="false">IF(AND(ISNUMBER(JM112),ISNUMBER(DY112)),JM112-DY112,&quot;&quot;)</f><v></v></c><c r="LJ112" s="38" t="str"><f aca="false">IF(AND(ISNUMBER(JN112),ISNUMBER(DZ112)),JN112-DZ112,&quot;&quot;)</f><v></v></c><c r="LK112" s="38" t="str"><f aca="false">IF(AND(ISNUMBER(JO112),ISNUMBER(EA112)),JO112-EA112,&quot;&quot;)</f><v></v></c><c r="LL112" s="38" t="str"><f aca="false">IF(AND(ISNUMBER(JP112),ISNUMBER(EB112)),JP112-EB112,&quot;&quot;)</f><v></v></c><c r="LM112" s="38" t="str"><f aca="false">IF(AND(ISNUMBER(JQ112),ISNUMBER(EC112)),JQ112-EC112,&quot;&quot;)</f><v></v></c><c r="LN112" s="38" t="str"><f aca="false">IF(AND(ISNUMBER(JR112),ISNUMBER(ED112)),JR112-ED112,&quot;&quot;)</f><v></v></c><c r="LO112" s="38" t="str"><f aca="false">IF(AND(ISNUMBER(JS112),ISNUMBER(EE112)),JS112-EE112,&quot;&quot;)</f><v></v></c><c r="LP112" s="38" t="str"><f aca="false">IF(AND(ISNUMBER(JT112),ISNUMBER(EF112)),JT112-EF112,&quot;&quot;)</f><v></v></c><c r="LQ112" s="38" t="str"><f aca="false">IF(AND(ISNUMBER(JU112),ISNUMBER(EG112)),JU112-EG112,&quot;&quot;)</f><v></v></c><c r="LR112" s="38" t="str"><f aca="false">IF(AND(ISNUMBER(JV112),ISNUMBER(EH112)),JV112-EH112,&quot;&quot;)</f><v></v></c><c r="LS112" s="38" t="str"><f aca="false">IF(AND(ISNUMBER(JW112),ISNUMBER(EI112)),JW112-EI112,&quot;&quot;)</f><v></v></c><c r="LT112" s="38" t="str"><f aca="false">IF(AND(ISNUMBER(JX112),ISNUMBER(EJ112)),JX112-EJ112,&quot;&quot;)</f><v></v></c><c r="LU112" s="38" t="str"><f aca="false">IF(AND(ISNUMBER(JY112),ISNUMBER(EK112)),JY112-EK112,&quot;&quot;)</f><v></v></c><c r="LV112" s="38" t="str"><f aca="false">IF(AND(ISNUMBER(JZ112),ISNUMBER(EL112)),JZ112-EL112,&quot;&quot;)</f><v></v></c><c r="LW112" s="38" t="str"><f aca="false">IF(AND(ISNUMBER(KA112),ISNUMBER(EM112)),KA112-EM112,&quot;&quot;)</f><v></v></c><c r="LX112" s="38" t="str"><f aca="false">IF(AND(ISNUMBER(KB112),ISNUMBER(EN112)),KB112-EN112,&quot;&quot;)</f><v></v></c><c r="LY112" s="38" t="str"><f aca="false">IF(AND(ISNUMBER(KC112),ISNUMBER(EO112)),KC112-EO112,&quot;&quot;)</f><v></v></c><c r="LZ112" s="38" t="str"><f aca="false">IF(AND(ISNUMBER(KD112),ISNUMBER(EP112)),KD112-EP112,&quot;&quot;)</f><v></v></c><c r="MA112" s="38" t="str"><f aca="false">IF(AND(ISNUMBER(HT112),ISNUMBER(FX112)),HT112-FX112,&quot;&quot;)</f><v></v></c><c r="MB112" s="38" t="str"><f aca="false">IF(AND(ISNUMBER(HU112),ISNUMBER(FY112)),HU112-FY112,&quot;&quot;)</f><v></v></c><c r="MC112" s="38" t="str"><f aca="false">IF(AND(ISNUMBER(HY112),ISNUMBER(GC112)),HY112-GC112,&quot;&quot;)</f><v></v></c><c r="MD112" s="38" t="n"><f aca="false">HZ112-GD112</f><v>0</v></c></row><row collapsed="false" customFormat="false" customHeight="true" hidden="false" ht="26.25" outlineLevel="0" r="113"><c r="A113" s="35" t="n"><v>41311</v></c><c r="B113" s="36" t="s"><v>534</v></c><c r="C113" s="36" t="s"><v>535</v></c><c r="D113" s="37" t="s"><v>331</v></c><c r="E113" s="38" t="n"><v>59</v></c><c r="F113" s="39" t="n"><v>19692</v></c><c r="G113" s="38" t="s"><v>340</v></c><c r="H113" s="38" t="s"><v>333</v></c><c r="I113" s="38" t="n"><v>1836293</v></c><c r="P113" s="38" t="n"><v>-2</v></c><c r="Q113" s="38" t="n"><v>-2.28</v></c><c r="R113" s="66" t="s"><v>334</v></c><c r="S113" s="44" t="n"><v>41309</v></c><c r="T113" s="45" t="n"><v>-4.25</v></c><c r="U113" s="45" t="n"><v>0.25</v></c><c r="V113" s="38" t="n"><v>102</v></c><c r="W113" s="38" t="n"><v>50</v></c><c r="X113" s="38" t="n"><v>15</v></c><c r="Y113" s="38" t="n"><v>504</v></c><c r="Z113" s="38" t="n"><v>22.92</v></c><c r="AA113" s="38" t="n"><v>12.1</v></c><c r="AB113" s="38" t="n"><v>4.33</v></c><c r="AC113" s="38" t="n"><v>3.71</v></c><c r="AD113" s="38" t="n"><v>47.67</v></c><c r="AE113" s="38" t="n"><v>172</v></c><c r="AF113" s="38" t="n"><v>48.21</v></c><c r="AG113" s="38" t="n"><v>82</v></c><c r="AH113" s="38" t="n"><v>2</v></c><c r="AI113" s="38" t="n"><f aca="false">IF(AND(ISNUMBER(SK),SK&gt;0),1,0)</f><v>1</v></c><c r="AK113" s="48" t="s"><v>371</v></c><c r="AZ113" s="38" t="str"><f aca="false">IF(ISNUMBER(AM113),AM113+0.5*AN113,&quot;&quot;)</f><v></v></c><c r="BA113" s="38" t="str"><f aca="false">IF(ISNUMBER(AZ113),IF(ISNUMBER(Q113),AZ113-Q113,&quot;MISSING&quot;),&quot;&quot;)</f><v></v></c><c r="BB113" s="38" t="str"><f aca="false">IF(AND(ISNUMBER(AR113),ISNUMBER(Y113)),AR113-Y113,IF(ISNUMBER(AR113),&quot;MISSING&quot;,&quot;&quot;))</f><v></v></c><c r="BC113" s="48" t="s"><v>336</v></c><c r="BR113" s="38" t="str"><f aca="false">IF(ISNUMBER(BE113),BE113+0.5*BF113,&quot;&quot;)</f><v></v></c><c r="BS113" s="38" t="str"><f aca="false">IF(ISNUMBER(BR113),IF(ISNUMBER($Q113),BR113-$Q113,&quot;MISSING&quot;),&quot;&quot;)</f><v></v></c><c r="BT113" s="38" t="str"><f aca="false">IF(AND(ISNUMBER(BJ113),ISNUMBER($Y113)),BJ113-$Y113,IF(ISNUMBER(BJ113),&quot;MISSING&quot;,&quot;&quot;))</f><v></v></c><c r="BU113" s="38" t="n"><f aca="false">IF(AND(ISBLANK($AM113),ISBLANK($BE113)),0,1)</f><v>0</v></c><c r="BV113" s="38" t="n"><f aca="false">IF(AND(ISNUMBER($AM113),ISNUMBER($BE113)),1,0)</f><v>0</v></c><c r="BW113" s="38" t="str"><f aca="false">IF(BV113,SE_PREOP,&quot;&quot;)</f><v></v></c><c r="BX113" s="38" t="str"><f aca="false">IF(FU_6_AND_12,SE_6,&quot;&quot;)</f><v></v></c><c r="BY113" s="38" t="str"><f aca="false">IF(FU_6_AND_12,SE_12,&quot;&quot;)</f><v></v></c><c r="BZ113" s="49" t="n"><f aca="false">IF(AND(ISNUMBER(BC113),ISNUMBER(BE113)),BC113-A113,IF(ISNUMBER(AK113),AK113-A113,0))</f><v>0</v></c><c r="CA113" s="50" t="n"><f aca="false">IF(BZ113&gt;0,BZ113/30,&quot;&quot;)</f><v>0</v></c><c r="CB113" s="38" t="str"><f aca="false">IF(AND(ISNUMBER(AZ113),ISNUMBER(BR113)),(BR113-AZ113),&quot;&quot;)</f><v></v></c><c r="CC113" s="38" t="str"><f aca="false">IF(AND(ISNUMBER(AX113), ISNUMBER(AD113)), AVERAGE(AX113,AV113)-AVERAGE(AD113,AF113),&quot;&quot;)</f><v></v></c><c r="CD113" s="38" t="str"><f aca="false">IF(AND(ISNUMBER(BN113), ISNUMBER(AD113)), AVERAGE(BN113,BP113)-AVERAGE(AD113,AF113),&quot;&quot;)</f><v></v></c><c r="CE113" s="38" t="str"><f aca="false">IF(ISNUMBER(CD113),CD113,IF(ISNUMBER(CC113),CC113,&quot;&quot;))</f><v></v></c><c r="CF113" s="38" t="str"><f aca="false">IF(AND(ISNUMBER(SPH_PREOP),ISNUMBER(SE_LAST_)),SPH_PREOP+CYL_PREOP/2,&quot;&quot;)</f><v></v></c><c r="CG113" s="38" t="str"><f aca="false">IF(ISNUMBER(SE_12),SE_12,IF(ISNUMBER(SE_6),SE_6,&quot;&quot;))</f><v></v></c><c r="CH113" s="51" t="str"><f aca="false">IF(AND(ISNUMBER(SE_LAST_),ISNUMBER(REF_TARGET)),SE_LAST_-REF_TARGET,&quot;&quot;)</f><v></v></c><c r="CI113" s="52" t="str"><f aca="false">IF(ISNUMBER(Y113),IF(ISNUMBER(BJ113),BJ113-Y113,IF(ISNUMBER(AR113),AR113-Y113,&quot;&quot;)),&quot;&quot;)</f><v></v></c><c r="CJ113" s="38" t="str"><f aca="false">IF(ISNUMBER(Z113),IF(ISNUMBER(AT113),AT113-Z113,IF(ISNUMBER(BL113),BL113-Z113,&quot;&quot;)),&quot;&quot;)</f><v></v></c><c r="CK113" s="53" t="str"><f aca="false">IF(ISNUMBER(LAST_SE_ERROR),REF_TARGET,&quot;&quot;)</f><v></v></c><c r="CL113" s="53" t="str"><f aca="false">IF(AND(OR(ISNUMBER(BH113),ISNUMBER(AP113)),ISNUMBER(W113)),-LOG(20/W113)--LOG(20/IF(ISNUMBER(BH113),BH113,AP113)),&quot;&quot;)</f><v></v></c><c r="CM113" s="54" t="n"><f aca="false">IF(ISNUMBER(BF113),BF113,IF(ISNUMBER(AN113),AN113,&quot;&quot;))</f><v>0</v></c><c r="CN113" s="54" t="n"><f aca="false">IF(AND(ISNUMBER(CM113),ISNUMBER(U113)),CM113-U113,&quot;&quot;)</f><v>0</v></c><c r="CO113" s="55" t="n"><f aca="false">IF(ISNUMBER(BCVA_12),BCVA_12,IF(ISNUMBER(BCVA_6),BCVA_6,&quot;&quot;))</f><v>0</v></c><c r="CP113" s="55" t="n"><f aca="false">IF(ISNUMBER(CO113),PREOP_BCVA,&quot;&quot;)</f><v>0</v></c><c r="CQ113" s="56" t="n"><f aca="false">IF(AND(REF_TARGET&lt;=0,REF_TARGET&gt;-1),IF(ISNUMBER(UDVA_12),UDVA_12,IF(ISNUMBER(UDVA_6),UDVA_6,&quot;&quot;)),&quot;&quot;)</f><v>0</v></c><c r="CR113" s="53" t="str"><f aca="false">IF(ISNUMBER(PREOP_PENTACAM_RV),IF(ISNUMBER(SPH_6),IF(ISNUMBER($EQ113),0,1),&quot;&quot;),&quot;&quot;)</f><v></v></c><c r="CS113" s="53" t="str"><f aca="false">IF(ISNUMBER(PREOP_PENTACAM_RV),IF(ISNUMBER(SPH_12),IF(ISNUMBER($GM113),0,1),&quot;&quot;),&quot;&quot;)</f><v></v></c><c r="CT113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13" s="52" t="str"><f aca="false">IF(ISNUMBER(GM113),GM113,IF(ISNUMBER(EQ113),EQ113,&quot;&quot;))</f><v></v></c><c r="IJ113" s="38" t="str"><f aca="false">IF(ISNUMBER(GN113),GN113,IF(ISNUMBER(ER113),ER113,&quot;&quot;))</f><v></v></c><c r="IK113" s="38" t="str"><f aca="false">IF(ISNUMBER(GO113),GO113,IF(ISNUMBER(ES113),ES113,&quot;&quot;))</f><v></v></c><c r="IL113" s="38" t="str"><f aca="false">IF(ISNUMBER(GP113),GP113,IF(ISNUMBER(ET113),ET113,&quot;&quot;))</f><v></v></c><c r="IM113" s="38" t="str"><f aca="false">IF(ISNUMBER(GQ113),GQ113,IF(ISNUMBER(EU113),EU113,&quot;&quot;))</f><v></v></c><c r="IN113" s="38" t="str"><f aca="false">IF(ISNUMBER(GR113),GR113,IF(ISNUMBER(EV113),EV113,&quot;&quot;))</f><v></v></c><c r="IO113" s="38" t="str"><f aca="false">IF(ISNUMBER(GS113),GS113,IF(ISNUMBER(EW113),EW113,&quot;&quot;))</f><v></v></c><c r="IP113" s="38" t="str"><f aca="false">IF(ISNUMBER(GT113),GT113,IF(ISNUMBER(EX113),EX113,&quot;&quot;))</f><v></v></c><c r="IQ113" s="38" t="str"><f aca="false">IF(ISNUMBER(GU113),GU113,IF(ISNUMBER(EY113),EY113,&quot;&quot;))</f><v></v></c><c r="IR113" s="38" t="str"><f aca="false">IF(ISNUMBER(GV113),GV113,IF(ISNUMBER(EZ113),EZ113,&quot;&quot;))</f><v></v></c><c r="IS113" s="38" t="str"><f aca="false">IF(ISNUMBER(GW113),GW113,IF(ISNUMBER(FA113),FA113,&quot;&quot;))</f><v></v></c><c r="IT113" s="38" t="str"><f aca="false">IF(ISNUMBER(GX113),GX113,IF(ISNUMBER(FB113),FB113,&quot;&quot;))</f><v></v></c><c r="IU113" s="38" t="str"><f aca="false">IF(ISNUMBER(GY113),GY113,IF(ISNUMBER(FC113),FC113,&quot;&quot;))</f><v></v></c><c r="IV113" s="38" t="str"><f aca="false">IF(ISNUMBER(GZ113),GZ113,IF(ISNUMBER(FD113),FD113,&quot;&quot;))</f><v></v></c><c r="IW113" s="38" t="str"><f aca="false">IF(ISNUMBER(HA113),HA113,IF(ISNUMBER(FE113),FE113,&quot;&quot;))</f><v></v></c><c r="IX113" s="38" t="str"><f aca="false">IF(ISNUMBER(HB113),HB113,IF(ISNUMBER(FF113),FF113,&quot;&quot;))</f><v></v></c><c r="IY113" s="38" t="str"><f aca="false">IF(ISNUMBER(HC113),HC113,IF(ISNUMBER(FG113),FG113,&quot;&quot;))</f><v></v></c><c r="IZ113" s="38" t="str"><f aca="false">IF(ISNUMBER(HD113),HD113,IF(ISNUMBER(FH113),FH113,&quot;&quot;))</f><v></v></c><c r="JA113" s="38" t="str"><f aca="false">IF(ISNUMBER(HE113),HE113,IF(ISNUMBER(FI113),FI113,&quot;&quot;))</f><v></v></c><c r="JB113" s="38" t="str"><f aca="false">IF(ISNUMBER(HF113),HF113,IF(ISNUMBER(FJ113),FJ113,&quot;&quot;))</f><v></v></c><c r="JC113" s="38" t="str"><f aca="false">IF(ISNUMBER(HG113),HG113,IF(ISNUMBER(FK113),FK113,&quot;&quot;))</f><v></v></c><c r="JD113" s="38" t="str"><f aca="false">IF(ISNUMBER(HH113),HH113,IF(ISNUMBER(FL113),FL113,&quot;&quot;))</f><v></v></c><c r="JE113" s="38" t="str"><f aca="false">IF(ISNUMBER(HI113),HI113,IF(ISNUMBER(FM113),FM113,&quot;&quot;))</f><v></v></c><c r="JF113" s="38" t="str"><f aca="false">IF(ISNUMBER(HJ113),HJ113,IF(ISNUMBER(FN113),FN113,&quot;&quot;))</f><v></v></c><c r="JG113" s="38" t="str"><f aca="false">IF(ISNUMBER(HK113),HK113,IF(ISNUMBER(FO113),FO113,&quot;&quot;))</f><v></v></c><c r="JH113" s="38" t="str"><f aca="false">IF(ISNUMBER(HL113),HL113,IF(ISNUMBER(FP113),FP113,&quot;&quot;))</f><v></v></c><c r="JI113" s="38" t="str"><f aca="false">IF(ISNUMBER(HM113),HM113,IF(ISNUMBER(FQ113),FQ113,&quot;&quot;))</f><v></v></c><c r="JJ113" s="38" t="str"><f aca="false">IF(ISNUMBER(HN113),HN113,IF(ISNUMBER(FR113),FR113,&quot;&quot;))</f><v></v></c><c r="JK113" s="38" t="str"><f aca="false">IF(ISNUMBER(HO113),HO113,IF(ISNUMBER(FS113),FS113,&quot;&quot;))</f><v></v></c><c r="JL113" s="38" t="str"><f aca="false">IF(ISNUMBER(HP113),HP113,IF(ISNUMBER(FT113),FT113,&quot;&quot;))</f><v></v></c><c r="JM113" s="38" t="str"><f aca="false">IF(ISNUMBER(HQ113),HQ113,IF(ISNUMBER(FU113),FU113,&quot;&quot;))</f><v></v></c><c r="JN113" s="51" t="str"><f aca="false">IF(ISNUMBER(HR113),HR113,IF(ISNUMBER(FV113),FV113,&quot;&quot;))</f><v></v></c><c r="JO113" s="59" t="str"><f aca="false">IF(ISNUMBER(HS113),HS113,IF(ISNUMBER(FW113),FW113,&quot;&quot;))</f><v></v></c><c r="JP113" s="59" t="str"><f aca="false">IF(ISNUMBER(HT113),HT113,IF(ISNUMBER(FX113),FX113,&quot;&quot;))</f><v></v></c><c r="JQ113" s="59" t="str"><f aca="false">IF(ISNUMBER(HU113),HU113,IF(ISNUMBER(FY113),FY113,&quot;&quot;))</f><v></v></c><c r="JR113" s="59" t="str"><f aca="false">IF(ISNUMBER(HV113),HV113,IF(ISNUMBER(FZ113),FZ113,&quot;&quot;))</f><v></v></c><c r="JS113" s="59" t="str"><f aca="false">IF(ISNUMBER(HW113),HW113,IF(ISNUMBER(GA113),GA113,&quot;&quot;))</f><v></v></c><c r="JT113" s="59" t="str"><f aca="false">IF(ISNUMBER(HX113),HX113,IF(ISNUMBER(GB113),GB113,&quot;&quot;))</f><v></v></c><c r="JU113" s="59" t="str"><f aca="false">IF(ISNUMBER(HY113),HY113,IF(ISNUMBER(GC113),GC113,&quot;&quot;))</f><v></v></c><c r="JV113" s="59" t="str"><f aca="false">IF(ISNUMBER(HZ113),HZ113,IF(ISNUMBER(GD113),GD113,&quot;&quot;))</f><v></v></c><c r="JW113" s="59" t="str"><f aca="false">IF(ISNUMBER(IA113),IA113,IF(ISNUMBER(GE113),GE113,&quot;&quot;))</f><v></v></c><c r="JX113" s="59" t="str"><f aca="false">IF(ISNUMBER(IB113),IB113,IF(ISNUMBER(GF113),GF113,&quot;&quot;))</f><v></v></c><c r="JY113" s="59" t="str"><f aca="false">IF(ISNUMBER(IC113),IC113,IF(ISNUMBER(GG113),GG113,&quot;&quot;))</f><v></v></c><c r="JZ113" s="59" t="str"><f aca="false">IF(ISNUMBER(ID113),ID113,IF(ISNUMBER(GH113),GH113,&quot;&quot;))</f><v></v></c><c r="KA113" s="59" t="str"><f aca="false">IF(ISNUMBER(IE113),IE113,IF(ISNUMBER(GI113),GI113,&quot;&quot;))</f><v></v></c><c r="KB113" s="59" t="str"><f aca="false">IF(ISNUMBER(IF113),IF113,IF(ISNUMBER(GJ113),GJ113,&quot;&quot;))</f><v></v></c><c r="KC113" s="59" t="str"><f aca="false">IF(ISNUMBER(IG113),IG113,IF(ISNUMBER(GK113),GK113,&quot;&quot;))</f><v></v></c><c r="KD113" s="61" t="str"><f aca="false">IF(ISNUMBER(IH113),IH113,IF(ISNUMBER(GL113),GL113,&quot;&quot;))</f><v></v></c><c r="KE113" s="52" t="str"><f aca="false">IF(AND(ISNUMBER(II113),ISNUMBER(CU113)),II113-CU113,&quot;&quot;)</f><v></v></c><c r="KF113" s="38" t="str"><f aca="false">IF(AND(ISNUMBER(IJ113),ISNUMBER(CV113)),IJ113-CV113,&quot;&quot;)</f><v></v></c><c r="KG113" s="38" t="str"><f aca="false">IF(AND(ISNUMBER(IK113),ISNUMBER(CW113)),IK113-CW113,&quot;&quot;)</f><v></v></c><c r="KH113" s="38" t="str"><f aca="false">IF(AND(ISNUMBER(IL113),ISNUMBER(CX113)),IL113-CX113,&quot;&quot;)</f><v></v></c><c r="KI113" s="38" t="str"><f aca="false">IF(AND(ISNUMBER(IM113),ISNUMBER(CY113)),IM113-CY113,&quot;&quot;)</f><v></v></c><c r="KJ113" s="38" t="str"><f aca="false">IF(AND(ISNUMBER(IN113),ISNUMBER(CZ113)),IN113-CZ113,&quot;&quot;)</f><v></v></c><c r="KK113" s="38" t="str"><f aca="false">IF(AND(ISNUMBER(IO113),ISNUMBER(DA113)),IO113-DA113,&quot;&quot;)</f><v></v></c><c r="KL113" s="38" t="str"><f aca="false">IF(AND(ISNUMBER(IP113),ISNUMBER(DB113)),IP113-DB113,&quot;&quot;)</f><v></v></c><c r="KM113" s="38" t="str"><f aca="false">IF(AND(ISNUMBER(IQ113),ISNUMBER(DC113)),IQ113-DC113,&quot;&quot;)</f><v></v></c><c r="KN113" s="38" t="str"><f aca="false">IF(AND(ISNUMBER(IR113),ISNUMBER(DD113)),IR113-DD113,&quot;&quot;)</f><v></v></c><c r="KO113" s="38" t="str"><f aca="false">IF(AND(ISNUMBER(IS113),ISNUMBER(DE113)),IS113-DE113,&quot;&quot;)</f><v></v></c><c r="KP113" s="38" t="str"><f aca="false">IF(AND(ISNUMBER(IT113),ISNUMBER(DF113)),IT113-DF113,&quot;&quot;)</f><v></v></c><c r="KQ113" s="38" t="str"><f aca="false">IF(AND(ISNUMBER(IU113),ISNUMBER(DG113)),IU113-DG113,&quot;&quot;)</f><v></v></c><c r="KR113" s="38" t="str"><f aca="false">IF(AND(ISNUMBER(IV113),ISNUMBER(DH113)),IV113-DH113,&quot;&quot;)</f><v></v></c><c r="KS113" s="38" t="str"><f aca="false">IF(AND(ISNUMBER(IW113),ISNUMBER(DI113)),IW113-DI113,&quot;&quot;)</f><v></v></c><c r="KT113" s="38" t="str"><f aca="false">IF(AND(ISNUMBER(IX113),ISNUMBER(DJ113)),IX113-DJ113,&quot;&quot;)</f><v></v></c><c r="KU113" s="38" t="str"><f aca="false">IF(AND(ISNUMBER(IY113),ISNUMBER(DK113)),IY113-DK113,&quot;&quot;)</f><v></v></c><c r="KV113" s="38" t="str"><f aca="false">IF(AND(ISNUMBER(IZ113),ISNUMBER(DL113)),IZ113-DL113,&quot;&quot;)</f><v></v></c><c r="KW113" s="38" t="str"><f aca="false">IF(AND(ISNUMBER(JA113),ISNUMBER(DM113)),JA113-DM113,&quot;&quot;)</f><v></v></c><c r="KX113" s="38" t="str"><f aca="false">IF(AND(ISNUMBER(JB113),ISNUMBER(DN113)),JB113-DN113,&quot;&quot;)</f><v></v></c><c r="KY113" s="38" t="str"><f aca="false">IF(AND(ISNUMBER(JC113),ISNUMBER(DO113)),JC113-DO113,&quot;&quot;)</f><v></v></c><c r="KZ113" s="38" t="str"><f aca="false">IF(AND(ISNUMBER(JD113),ISNUMBER(DP113)),JD113-DP113,&quot;&quot;)</f><v></v></c><c r="LA113" s="38" t="str"><f aca="false">IF(AND(ISNUMBER(JE113),ISNUMBER(DQ113)),JE113-DQ113,&quot;&quot;)</f><v></v></c><c r="LB113" s="38" t="str"><f aca="false">IF(AND(ISNUMBER(JF113),ISNUMBER(DR113)),JF113-DR113,&quot;&quot;)</f><v></v></c><c r="LC113" s="38" t="str"><f aca="false">IF(AND(ISNUMBER(JG113),ISNUMBER(DS113)),JG113-DS113,&quot;&quot;)</f><v></v></c><c r="LD113" s="38" t="str"><f aca="false">IF(AND(ISNUMBER(JH113),ISNUMBER(DT113)),JH113-DT113,&quot;&quot;)</f><v></v></c><c r="LE113" s="38" t="str"><f aca="false">IF(AND(ISNUMBER(JI113),ISNUMBER(DU113)),JI113-DU113,&quot;&quot;)</f><v></v></c><c r="LF113" s="38" t="str"><f aca="false">IF(AND(ISNUMBER(JJ113),ISNUMBER(DV113)),JJ113-DV113,&quot;&quot;)</f><v></v></c><c r="LG113" s="38" t="str"><f aca="false">IF(AND(ISNUMBER(JK113),ISNUMBER(DW113)),JK113-DW113,&quot;&quot;)</f><v></v></c><c r="LH113" s="38" t="str"><f aca="false">IF(AND(ISNUMBER(JL113),ISNUMBER(DX113)),JL113-DX113,&quot;&quot;)</f><v></v></c><c r="LI113" s="38" t="str"><f aca="false">IF(AND(ISNUMBER(JM113),ISNUMBER(DY113)),JM113-DY113,&quot;&quot;)</f><v></v></c><c r="LJ113" s="38" t="str"><f aca="false">IF(AND(ISNUMBER(JN113),ISNUMBER(DZ113)),JN113-DZ113,&quot;&quot;)</f><v></v></c><c r="LK113" s="38" t="str"><f aca="false">IF(AND(ISNUMBER(JO113),ISNUMBER(EA113)),JO113-EA113,&quot;&quot;)</f><v></v></c><c r="LL113" s="38" t="str"><f aca="false">IF(AND(ISNUMBER(JP113),ISNUMBER(EB113)),JP113-EB113,&quot;&quot;)</f><v></v></c><c r="LM113" s="38" t="str"><f aca="false">IF(AND(ISNUMBER(JQ113),ISNUMBER(EC113)),JQ113-EC113,&quot;&quot;)</f><v></v></c><c r="LN113" s="38" t="str"><f aca="false">IF(AND(ISNUMBER(JR113),ISNUMBER(ED113)),JR113-ED113,&quot;&quot;)</f><v></v></c><c r="LO113" s="38" t="str"><f aca="false">IF(AND(ISNUMBER(JS113),ISNUMBER(EE113)),JS113-EE113,&quot;&quot;)</f><v></v></c><c r="LP113" s="38" t="str"><f aca="false">IF(AND(ISNUMBER(JT113),ISNUMBER(EF113)),JT113-EF113,&quot;&quot;)</f><v></v></c><c r="LQ113" s="38" t="str"><f aca="false">IF(AND(ISNUMBER(JU113),ISNUMBER(EG113)),JU113-EG113,&quot;&quot;)</f><v></v></c><c r="LR113" s="38" t="str"><f aca="false">IF(AND(ISNUMBER(JV113),ISNUMBER(EH113)),JV113-EH113,&quot;&quot;)</f><v></v></c><c r="LS113" s="38" t="str"><f aca="false">IF(AND(ISNUMBER(JW113),ISNUMBER(EI113)),JW113-EI113,&quot;&quot;)</f><v></v></c><c r="LT113" s="38" t="str"><f aca="false">IF(AND(ISNUMBER(JX113),ISNUMBER(EJ113)),JX113-EJ113,&quot;&quot;)</f><v></v></c><c r="LU113" s="38" t="str"><f aca="false">IF(AND(ISNUMBER(JY113),ISNUMBER(EK113)),JY113-EK113,&quot;&quot;)</f><v></v></c><c r="LV113" s="38" t="str"><f aca="false">IF(AND(ISNUMBER(JZ113),ISNUMBER(EL113)),JZ113-EL113,&quot;&quot;)</f><v></v></c><c r="LW113" s="38" t="str"><f aca="false">IF(AND(ISNUMBER(KA113),ISNUMBER(EM113)),KA113-EM113,&quot;&quot;)</f><v></v></c><c r="LX113" s="38" t="str"><f aca="false">IF(AND(ISNUMBER(KB113),ISNUMBER(EN113)),KB113-EN113,&quot;&quot;)</f><v></v></c><c r="LY113" s="38" t="str"><f aca="false">IF(AND(ISNUMBER(KC113),ISNUMBER(EO113)),KC113-EO113,&quot;&quot;)</f><v></v></c><c r="LZ113" s="38" t="str"><f aca="false">IF(AND(ISNUMBER(KD113),ISNUMBER(EP113)),KD113-EP113,&quot;&quot;)</f><v></v></c><c r="MA113" s="38" t="str"><f aca="false">IF(AND(ISNUMBER(HT113),ISNUMBER(FX113)),HT113-FX113,&quot;&quot;)</f><v></v></c><c r="MB113" s="38" t="str"><f aca="false">IF(AND(ISNUMBER(HU113),ISNUMBER(FY113)),HU113-FY113,&quot;&quot;)</f><v></v></c><c r="MC113" s="38" t="str"><f aca="false">IF(AND(ISNUMBER(HY113),ISNUMBER(GC113)),HY113-GC113,&quot;&quot;)</f><v></v></c><c r="MD113" s="38" t="n"><f aca="false">HZ113-GD113</f><v>0</v></c></row><row collapsed="false" customFormat="false" customHeight="true" hidden="false" ht="26.25" outlineLevel="0" r="114"><c r="A114" s="35" t="n"><v>41318</v></c><c r="B114" s="36" t="s"><v>536</v></c><c r="C114" s="36" t="s"><v>537</v></c><c r="D114" s="37" t="s"><v>339</v></c><c r="E114" s="38" t="n"><v>60</v></c><c r="F114" s="39" t="n"><v>19228</v></c><c r="G114" s="38" t="s"><v>340</v></c><c r="H114" s="38" t="s"><v>333</v></c><c r="I114" s="38" t="n"><v>1836310</v></c><c r="K114" s="91"/><c r="L114" s="91"/><c r="M114" s="91"/><c r="N114" s="91"/><c r="O114" s="91"/><c r="P114" s="38" t="n"><v>-0.5</v></c><c r="Q114" s="38" t="n"><v>-0.5</v></c><c r="R114" s="38" t="s"><v>334</v></c><c r="S114" s="44" t="n"><v>41316</v></c><c r="T114" s="45" t="n"><v>-0.5</v></c><c r="U114" s="45" t="n"><v>0.5</v></c><c r="V114" s="38" t="n"><v>75</v></c><c r="W114" s="38" t="n"><v>100</v></c><c r="X114" s="38" t="n"><v>15</v></c><c r="Y114" s="38" t="n"><v>681</v></c><c r="Z114" s="38" t="n"><v>23.47</v></c><c r="AA114" s="38" t="n"><v>12.2</v></c><c r="AB114" s="38" t="n"><v>4.72</v></c><c r="AC114" s="38" t="n"><v>3.69</v></c><c r="AD114" s="38" t="n"><v>44.41</v></c><c r="AE114" s="38" t="n"><v>172</v></c><c r="AF114" s="38" t="n"><v>44.88</v></c><c r="AG114" s="38" t="n"><v>82</v></c><c r="AH114" s="38" t="n"><v>0</v></c><c r="AI114" s="38" t="n"><f aca="false">IF(AND(ISNUMBER(SK),SK&gt;0),1,0)</f><v>0</v></c><c r="AK114" s="48" t="s"><v>371</v></c><c r="AM114" s="67"/><c r="AN114" s="67"/><c r="AO114" s="36"/><c r="AZ114" s="38" t="str"><f aca="false">IF(ISNUMBER(AM114),AM114+0.5*AN114,&quot;&quot;)</f><v></v></c><c r="BA114" s="38" t="str"><f aca="false">IF(ISNUMBER(AZ114),IF(ISNUMBER(Q114),AZ114-Q114,&quot;MISSING&quot;),&quot;&quot;)</f><v></v></c><c r="BB114" s="38" t="str"><f aca="false">IF(AND(ISNUMBER(AR114),ISNUMBER(Y114)),AR114-Y114,IF(ISNUMBER(AR114),&quot;MISSING&quot;,&quot;&quot;))</f><v></v></c><c r="BC114" s="48" t="s"><v>336</v></c><c r="BR114" s="38" t="str"><f aca="false">IF(ISNUMBER(BE114),BE114+0.5*BF114,&quot;&quot;)</f><v></v></c><c r="BS114" s="38" t="str"><f aca="false">IF(ISNUMBER(BR114),IF(ISNUMBER($Q114),BR114-$Q114,&quot;MISSING&quot;),&quot;&quot;)</f><v></v></c><c r="BT114" s="38" t="str"><f aca="false">IF(AND(ISNUMBER(BJ114),ISNUMBER($Y114)),BJ114-$Y114,IF(ISNUMBER(BJ114),&quot;MISSING&quot;,&quot;&quot;))</f><v></v></c><c r="BU114" s="38" t="n"><f aca="false">IF(AND(ISBLANK($AM114),ISBLANK($BE114)),0,1)</f><v>0</v></c><c r="BV114" s="38" t="n"><f aca="false">IF(AND(ISNUMBER($AM114),ISNUMBER($BE114)),1,0)</f><v>0</v></c><c r="BW114" s="38" t="str"><f aca="false">IF(BV114,SE_PREOP,&quot;&quot;)</f><v></v></c><c r="BX114" s="38" t="str"><f aca="false">IF(FU_6_AND_12,SE_6,&quot;&quot;)</f><v></v></c><c r="BY114" s="38" t="str"><f aca="false">IF(FU_6_AND_12,SE_12,&quot;&quot;)</f><v></v></c><c r="BZ114" s="49" t="n"><f aca="false">IF(AND(ISNUMBER(BC114),ISNUMBER(BE114)),BC114-A114,IF(ISNUMBER(AK114),AK114-A114,0))</f><v>0</v></c><c r="CA114" s="50" t="n"><f aca="false">IF(BZ114&gt;0,BZ114/30,&quot;&quot;)</f><v>0</v></c><c r="CB114" s="38" t="str"><f aca="false">IF(AND(ISNUMBER(AZ114),ISNUMBER(BR114)),(BR114-AZ114),&quot;&quot;)</f><v></v></c><c r="CC114" s="38" t="str"><f aca="false">IF(AND(ISNUMBER(AX114), ISNUMBER(AD114)), AVERAGE(AX114,AV114)-AVERAGE(AD114,AF114),&quot;&quot;)</f><v></v></c><c r="CD114" s="38" t="str"><f aca="false">IF(AND(ISNUMBER(BN114), ISNUMBER(AD114)), AVERAGE(BN114,BP114)-AVERAGE(AD114,AF114),&quot;&quot;)</f><v></v></c><c r="CE114" s="38" t="str"><f aca="false">IF(ISNUMBER(CD114),CD114,IF(ISNUMBER(CC114),CC114,&quot;&quot;))</f><v></v></c><c r="CF114" s="38" t="str"><f aca="false">IF(AND(ISNUMBER(SPH_PREOP),ISNUMBER(SE_LAST_)),SPH_PREOP+CYL_PREOP/2,&quot;&quot;)</f><v></v></c><c r="CG114" s="38" t="str"><f aca="false">IF(ISNUMBER(SE_12),SE_12,IF(ISNUMBER(SE_6),SE_6,&quot;&quot;))</f><v></v></c><c r="CH114" s="51" t="str"><f aca="false">IF(AND(ISNUMBER(SE_LAST_),ISNUMBER(REF_TARGET)),SE_LAST_-REF_TARGET,&quot;&quot;)</f><v></v></c><c r="CI114" s="52" t="str"><f aca="false">IF(ISNUMBER(Y114),IF(ISNUMBER(BJ114),BJ114-Y114,IF(ISNUMBER(AR114),AR114-Y114,&quot;&quot;)),&quot;&quot;)</f><v></v></c><c r="CJ114" s="38" t="str"><f aca="false">IF(ISNUMBER(Z114),IF(ISNUMBER(AT114),AT114-Z114,IF(ISNUMBER(BL114),BL114-Z114,&quot;&quot;)),&quot;&quot;)</f><v></v></c><c r="CK114" s="53" t="str"><f aca="false">IF(ISNUMBER(LAST_SE_ERROR),REF_TARGET,&quot;&quot;)</f><v></v></c><c r="CL114" s="53" t="str"><f aca="false">IF(AND(OR(ISNUMBER(BH114),ISNUMBER(AP114)),ISNUMBER(W114)),-LOG(20/W114)--LOG(20/IF(ISNUMBER(BH114),BH114,AP114)),&quot;&quot;)</f><v></v></c><c r="CM114" s="54" t="n"><f aca="false">IF(ISNUMBER(BF114),BF114,IF(ISNUMBER(AN114),AN114,&quot;&quot;))</f><v>0</v></c><c r="CN114" s="54" t="n"><f aca="false">IF(AND(ISNUMBER(CM114),ISNUMBER(U114)),CM114-U114,&quot;&quot;)</f><v>0</v></c><c r="CO114" s="55" t="n"><f aca="false">IF(ISNUMBER(BCVA_12),BCVA_12,IF(ISNUMBER(BCVA_6),BCVA_6,&quot;&quot;))</f><v>0</v></c><c r="CP114" s="55" t="n"><f aca="false">IF(ISNUMBER(CO114),PREOP_BCVA,&quot;&quot;)</f><v>0</v></c><c r="CQ114" s="56" t="n"><f aca="false">IF(AND(REF_TARGET&lt;=0,REF_TARGET&gt;-1),IF(ISNUMBER(UDVA_12),UDVA_12,IF(ISNUMBER(UDVA_6),UDVA_6,&quot;&quot;)),&quot;&quot;)</f><v>0</v></c><c r="CR114" s="53" t="str"><f aca="false">IF(ISNUMBER(PREOP_PENTACAM_RV),IF(ISNUMBER(SPH_6),IF(ISNUMBER($EQ114),0,1),&quot;&quot;),&quot;&quot;)</f><v></v></c><c r="CS114" s="53" t="str"><f aca="false">IF(ISNUMBER(PREOP_PENTACAM_RV),IF(ISNUMBER(SPH_12),IF(ISNUMBER($GM114),0,1),&quot;&quot;),&quot;&quot;)</f><v></v></c><c r="CT114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14" s="0" t="n"><v>7.66</v></c><c r="CV114" s="38" t="n"><v>7.63</v></c><c r="CW114" s="38" t="n"><v>28.1</v></c><c r="CX114" s="38" t="n"><v>-0.2</v></c><c r="CY114" s="38" t="n"><v>0.28</v></c><c r="CZ114" s="38" t="n"><v>0.51</v></c><c r="DA114" s="38" t="n"><v>2.75</v></c><c r="DB114" s="38" t="n"><v>3.45</v></c><c r="DC114" s="38" t="n"><v>704</v></c><c r="DD114" s="38" t="n"><v>702</v></c><c r="DE114" s="38" t="n"><v>764</v></c><c r="DF114" s="38" t="n"><v>714</v></c><c r="DG114" s="38" t="n"><v>749</v></c><c r="DH114" s="38" t="n"><v>787</v></c><c r="DI114" s="38" t="n"><v>693</v></c><c r="DJ114" s="38" t="n"><v>-0.84</v></c><c r="DK114" s="38" t="n"><v>-0.77</v></c><c r="DL114" s="38" t="n"><v>7.65</v></c><c r="DM114" s="38" t="n"><v>7.62</v></c><c r="DN114" s="38" t="n"><v>7.63</v></c><c r="DO114" s="38" t="n"><v>7.77</v></c><c r="DP114" s="38" t="n"><v>8.06</v></c><c r="DQ114" s="38" t="n"><v>8.12</v></c><c r="DR114" s="38" t="n"><v>0</v></c><c r="DS114" s="38" t="n"><v>1</v></c><c r="DT114" s="38" t="n"><v>6.61</v></c><c r="DU114" s="38" t="n"><v>6.45</v></c><c r="DV114" s="38" t="n"><v>6.44</v></c><c r="DW114" s="38" t="n"><v>6.54</v></c><c r="DX114" s="38" t="n"><v>6.64</v></c><c r="DY114" s="38" t="n"><v>6.77</v></c><c r="DZ114" s="38" t="n"><v>0</v></c><c r="EA114" s="58" t="n"><v>1</v></c><c r="EB114" s="59" t="n"><v>44.1</v></c><c r="EC114" s="59" t="n"><v>44.3</v></c><c r="ED114" s="59" t="n"><v>44.2</v></c><c r="EE114" s="59" t="n"><v>28.1</v></c><c r="EF114" s="59" t="n"><v>0.2</v></c><c r="EG114" s="59" t="n"><v>-5.9</v></c><c r="EH114" s="59" t="n"><v>-6.2</v></c><c r="EI114" s="59" t="n"><v>-6.1</v></c><c r="EJ114" s="59" t="n"><v>55</v></c><c r="EK114" s="59" t="n"><v>0.3</v></c><c r="EL114" s="59" t="n"><v>5</v></c><c r="EM114" s="59" t="n"><v>14.5</v></c><c r="EN114" s="59" t="n"><v>30.2</v></c><c r="EO114" s="59" t="n"><v>70.7</v></c><c r="EP114" s="60" t="n"><v>12</v></c><c r="II114" s="52" t="str"><f aca="false">IF(ISNUMBER(GM114),GM114,IF(ISNUMBER(EQ114),EQ114,&quot;&quot;))</f><v></v></c><c r="IJ114" s="38" t="str"><f aca="false">IF(ISNUMBER(GN114),GN114,IF(ISNUMBER(ER114),ER114,&quot;&quot;))</f><v></v></c><c r="IK114" s="38" t="str"><f aca="false">IF(ISNUMBER(GO114),GO114,IF(ISNUMBER(ES114),ES114,&quot;&quot;))</f><v></v></c><c r="IL114" s="38" t="str"><f aca="false">IF(ISNUMBER(GP114),GP114,IF(ISNUMBER(ET114),ET114,&quot;&quot;))</f><v></v></c><c r="IM114" s="38" t="str"><f aca="false">IF(ISNUMBER(GQ114),GQ114,IF(ISNUMBER(EU114),EU114,&quot;&quot;))</f><v></v></c><c r="IN114" s="38" t="str"><f aca="false">IF(ISNUMBER(GR114),GR114,IF(ISNUMBER(EV114),EV114,&quot;&quot;))</f><v></v></c><c r="IO114" s="38" t="str"><f aca="false">IF(ISNUMBER(GS114),GS114,IF(ISNUMBER(EW114),EW114,&quot;&quot;))</f><v></v></c><c r="IP114" s="38" t="str"><f aca="false">IF(ISNUMBER(GT114),GT114,IF(ISNUMBER(EX114),EX114,&quot;&quot;))</f><v></v></c><c r="IQ114" s="38" t="str"><f aca="false">IF(ISNUMBER(GU114),GU114,IF(ISNUMBER(EY114),EY114,&quot;&quot;))</f><v></v></c><c r="IR114" s="38" t="str"><f aca="false">IF(ISNUMBER(GV114),GV114,IF(ISNUMBER(EZ114),EZ114,&quot;&quot;))</f><v></v></c><c r="IS114" s="38" t="str"><f aca="false">IF(ISNUMBER(GW114),GW114,IF(ISNUMBER(FA114),FA114,&quot;&quot;))</f><v></v></c><c r="IT114" s="38" t="str"><f aca="false">IF(ISNUMBER(GX114),GX114,IF(ISNUMBER(FB114),FB114,&quot;&quot;))</f><v></v></c><c r="IU114" s="38" t="str"><f aca="false">IF(ISNUMBER(GY114),GY114,IF(ISNUMBER(FC114),FC114,&quot;&quot;))</f><v></v></c><c r="IV114" s="38" t="str"><f aca="false">IF(ISNUMBER(GZ114),GZ114,IF(ISNUMBER(FD114),FD114,&quot;&quot;))</f><v></v></c><c r="IW114" s="38" t="str"><f aca="false">IF(ISNUMBER(HA114),HA114,IF(ISNUMBER(FE114),FE114,&quot;&quot;))</f><v></v></c><c r="IX114" s="38" t="str"><f aca="false">IF(ISNUMBER(HB114),HB114,IF(ISNUMBER(FF114),FF114,&quot;&quot;))</f><v></v></c><c r="IY114" s="38" t="str"><f aca="false">IF(ISNUMBER(HC114),HC114,IF(ISNUMBER(FG114),FG114,&quot;&quot;))</f><v></v></c><c r="IZ114" s="38" t="str"><f aca="false">IF(ISNUMBER(HD114),HD114,IF(ISNUMBER(FH114),FH114,&quot;&quot;))</f><v></v></c><c r="JA114" s="38" t="str"><f aca="false">IF(ISNUMBER(HE114),HE114,IF(ISNUMBER(FI114),FI114,&quot;&quot;))</f><v></v></c><c r="JB114" s="38" t="str"><f aca="false">IF(ISNUMBER(HF114),HF114,IF(ISNUMBER(FJ114),FJ114,&quot;&quot;))</f><v></v></c><c r="JC114" s="38" t="str"><f aca="false">IF(ISNUMBER(HG114),HG114,IF(ISNUMBER(FK114),FK114,&quot;&quot;))</f><v></v></c><c r="JD114" s="38" t="str"><f aca="false">IF(ISNUMBER(HH114),HH114,IF(ISNUMBER(FL114),FL114,&quot;&quot;))</f><v></v></c><c r="JE114" s="38" t="str"><f aca="false">IF(ISNUMBER(HI114),HI114,IF(ISNUMBER(FM114),FM114,&quot;&quot;))</f><v></v></c><c r="JF114" s="38" t="str"><f aca="false">IF(ISNUMBER(HJ114),HJ114,IF(ISNUMBER(FN114),FN114,&quot;&quot;))</f><v></v></c><c r="JG114" s="38" t="str"><f aca="false">IF(ISNUMBER(HK114),HK114,IF(ISNUMBER(FO114),FO114,&quot;&quot;))</f><v></v></c><c r="JH114" s="38" t="str"><f aca="false">IF(ISNUMBER(HL114),HL114,IF(ISNUMBER(FP114),FP114,&quot;&quot;))</f><v></v></c><c r="JI114" s="38" t="str"><f aca="false">IF(ISNUMBER(HM114),HM114,IF(ISNUMBER(FQ114),FQ114,&quot;&quot;))</f><v></v></c><c r="JJ114" s="38" t="str"><f aca="false">IF(ISNUMBER(HN114),HN114,IF(ISNUMBER(FR114),FR114,&quot;&quot;))</f><v></v></c><c r="JK114" s="38" t="str"><f aca="false">IF(ISNUMBER(HO114),HO114,IF(ISNUMBER(FS114),FS114,&quot;&quot;))</f><v></v></c><c r="JL114" s="38" t="str"><f aca="false">IF(ISNUMBER(HP114),HP114,IF(ISNUMBER(FT114),FT114,&quot;&quot;))</f><v></v></c><c r="JM114" s="38" t="str"><f aca="false">IF(ISNUMBER(HQ114),HQ114,IF(ISNUMBER(FU114),FU114,&quot;&quot;))</f><v></v></c><c r="JN114" s="51" t="str"><f aca="false">IF(ISNUMBER(HR114),HR114,IF(ISNUMBER(FV114),FV114,&quot;&quot;))</f><v></v></c><c r="JO114" s="59" t="str"><f aca="false">IF(ISNUMBER(HS114),HS114,IF(ISNUMBER(FW114),FW114,&quot;&quot;))</f><v></v></c><c r="JP114" s="59" t="str"><f aca="false">IF(ISNUMBER(HT114),HT114,IF(ISNUMBER(FX114),FX114,&quot;&quot;))</f><v></v></c><c r="JQ114" s="59" t="str"><f aca="false">IF(ISNUMBER(HU114),HU114,IF(ISNUMBER(FY114),FY114,&quot;&quot;))</f><v></v></c><c r="JR114" s="59" t="str"><f aca="false">IF(ISNUMBER(HV114),HV114,IF(ISNUMBER(FZ114),FZ114,&quot;&quot;))</f><v></v></c><c r="JS114" s="59" t="str"><f aca="false">IF(ISNUMBER(HW114),HW114,IF(ISNUMBER(GA114),GA114,&quot;&quot;))</f><v></v></c><c r="JT114" s="59" t="str"><f aca="false">IF(ISNUMBER(HX114),HX114,IF(ISNUMBER(GB114),GB114,&quot;&quot;))</f><v></v></c><c r="JU114" s="59" t="str"><f aca="false">IF(ISNUMBER(HY114),HY114,IF(ISNUMBER(GC114),GC114,&quot;&quot;))</f><v></v></c><c r="JV114" s="59" t="str"><f aca="false">IF(ISNUMBER(HZ114),HZ114,IF(ISNUMBER(GD114),GD114,&quot;&quot;))</f><v></v></c><c r="JW114" s="59" t="str"><f aca="false">IF(ISNUMBER(IA114),IA114,IF(ISNUMBER(GE114),GE114,&quot;&quot;))</f><v></v></c><c r="JX114" s="59" t="str"><f aca="false">IF(ISNUMBER(IB114),IB114,IF(ISNUMBER(GF114),GF114,&quot;&quot;))</f><v></v></c><c r="JY114" s="59" t="str"><f aca="false">IF(ISNUMBER(IC114),IC114,IF(ISNUMBER(GG114),GG114,&quot;&quot;))</f><v></v></c><c r="JZ114" s="59" t="str"><f aca="false">IF(ISNUMBER(ID114),ID114,IF(ISNUMBER(GH114),GH114,&quot;&quot;))</f><v></v></c><c r="KA114" s="59" t="str"><f aca="false">IF(ISNUMBER(IE114),IE114,IF(ISNUMBER(GI114),GI114,&quot;&quot;))</f><v></v></c><c r="KB114" s="59" t="str"><f aca="false">IF(ISNUMBER(IF114),IF114,IF(ISNUMBER(GJ114),GJ114,&quot;&quot;))</f><v></v></c><c r="KC114" s="59" t="str"><f aca="false">IF(ISNUMBER(IG114),IG114,IF(ISNUMBER(GK114),GK114,&quot;&quot;))</f><v></v></c><c r="KD114" s="61" t="str"><f aca="false">IF(ISNUMBER(IH114),IH114,IF(ISNUMBER(GL114),GL114,&quot;&quot;))</f><v></v></c><c r="KE114" s="52" t="str"><f aca="false">IF(AND(ISNUMBER(II114),ISNUMBER(CU114)),II114-CU114,&quot;&quot;)</f><v></v></c><c r="KF114" s="38" t="str"><f aca="false">IF(AND(ISNUMBER(IJ114),ISNUMBER(CV114)),IJ114-CV114,&quot;&quot;)</f><v></v></c><c r="KG114" s="38" t="str"><f aca="false">IF(AND(ISNUMBER(IK114),ISNUMBER(CW114)),IK114-CW114,&quot;&quot;)</f><v></v></c><c r="KH114" s="38" t="str"><f aca="false">IF(AND(ISNUMBER(IL114),ISNUMBER(CX114)),IL114-CX114,&quot;&quot;)</f><v></v></c><c r="KI114" s="38" t="str"><f aca="false">IF(AND(ISNUMBER(IM114),ISNUMBER(CY114)),IM114-CY114,&quot;&quot;)</f><v></v></c><c r="KJ114" s="38" t="str"><f aca="false">IF(AND(ISNUMBER(IN114),ISNUMBER(CZ114)),IN114-CZ114,&quot;&quot;)</f><v></v></c><c r="KK114" s="38" t="str"><f aca="false">IF(AND(ISNUMBER(IO114),ISNUMBER(DA114)),IO114-DA114,&quot;&quot;)</f><v></v></c><c r="KL114" s="38" t="str"><f aca="false">IF(AND(ISNUMBER(IP114),ISNUMBER(DB114)),IP114-DB114,&quot;&quot;)</f><v></v></c><c r="KM114" s="38" t="str"><f aca="false">IF(AND(ISNUMBER(IQ114),ISNUMBER(DC114)),IQ114-DC114,&quot;&quot;)</f><v></v></c><c r="KN114" s="38" t="str"><f aca="false">IF(AND(ISNUMBER(IR114),ISNUMBER(DD114)),IR114-DD114,&quot;&quot;)</f><v></v></c><c r="KO114" s="38" t="str"><f aca="false">IF(AND(ISNUMBER(IS114),ISNUMBER(DE114)),IS114-DE114,&quot;&quot;)</f><v></v></c><c r="KP114" s="38" t="str"><f aca="false">IF(AND(ISNUMBER(IT114),ISNUMBER(DF114)),IT114-DF114,&quot;&quot;)</f><v></v></c><c r="KQ114" s="38" t="str"><f aca="false">IF(AND(ISNUMBER(IU114),ISNUMBER(DG114)),IU114-DG114,&quot;&quot;)</f><v></v></c><c r="KR114" s="38" t="str"><f aca="false">IF(AND(ISNUMBER(IV114),ISNUMBER(DH114)),IV114-DH114,&quot;&quot;)</f><v></v></c><c r="KS114" s="38" t="str"><f aca="false">IF(AND(ISNUMBER(IW114),ISNUMBER(DI114)),IW114-DI114,&quot;&quot;)</f><v></v></c><c r="KT114" s="38" t="str"><f aca="false">IF(AND(ISNUMBER(IX114),ISNUMBER(DJ114)),IX114-DJ114,&quot;&quot;)</f><v></v></c><c r="KU114" s="38" t="str"><f aca="false">IF(AND(ISNUMBER(IY114),ISNUMBER(DK114)),IY114-DK114,&quot;&quot;)</f><v></v></c><c r="KV114" s="38" t="str"><f aca="false">IF(AND(ISNUMBER(IZ114),ISNUMBER(DL114)),IZ114-DL114,&quot;&quot;)</f><v></v></c><c r="KW114" s="38" t="str"><f aca="false">IF(AND(ISNUMBER(JA114),ISNUMBER(DM114)),JA114-DM114,&quot;&quot;)</f><v></v></c><c r="KX114" s="38" t="str"><f aca="false">IF(AND(ISNUMBER(JB114),ISNUMBER(DN114)),JB114-DN114,&quot;&quot;)</f><v></v></c><c r="KY114" s="38" t="str"><f aca="false">IF(AND(ISNUMBER(JC114),ISNUMBER(DO114)),JC114-DO114,&quot;&quot;)</f><v></v></c><c r="KZ114" s="38" t="str"><f aca="false">IF(AND(ISNUMBER(JD114),ISNUMBER(DP114)),JD114-DP114,&quot;&quot;)</f><v></v></c><c r="LA114" s="38" t="str"><f aca="false">IF(AND(ISNUMBER(JE114),ISNUMBER(DQ114)),JE114-DQ114,&quot;&quot;)</f><v></v></c><c r="LB114" s="38" t="str"><f aca="false">IF(AND(ISNUMBER(JF114),ISNUMBER(DR114)),JF114-DR114,&quot;&quot;)</f><v></v></c><c r="LC114" s="38" t="str"><f aca="false">IF(AND(ISNUMBER(JG114),ISNUMBER(DS114)),JG114-DS114,&quot;&quot;)</f><v></v></c><c r="LD114" s="38" t="str"><f aca="false">IF(AND(ISNUMBER(JH114),ISNUMBER(DT114)),JH114-DT114,&quot;&quot;)</f><v></v></c><c r="LE114" s="38" t="str"><f aca="false">IF(AND(ISNUMBER(JI114),ISNUMBER(DU114)),JI114-DU114,&quot;&quot;)</f><v></v></c><c r="LF114" s="38" t="str"><f aca="false">IF(AND(ISNUMBER(JJ114),ISNUMBER(DV114)),JJ114-DV114,&quot;&quot;)</f><v></v></c><c r="LG114" s="38" t="str"><f aca="false">IF(AND(ISNUMBER(JK114),ISNUMBER(DW114)),JK114-DW114,&quot;&quot;)</f><v></v></c><c r="LH114" s="38" t="str"><f aca="false">IF(AND(ISNUMBER(JL114),ISNUMBER(DX114)),JL114-DX114,&quot;&quot;)</f><v></v></c><c r="LI114" s="38" t="str"><f aca="false">IF(AND(ISNUMBER(JM114),ISNUMBER(DY114)),JM114-DY114,&quot;&quot;)</f><v></v></c><c r="LJ114" s="38" t="str"><f aca="false">IF(AND(ISNUMBER(JN114),ISNUMBER(DZ114)),JN114-DZ114,&quot;&quot;)</f><v></v></c><c r="LK114" s="38" t="str"><f aca="false">IF(AND(ISNUMBER(JO114),ISNUMBER(EA114)),JO114-EA114,&quot;&quot;)</f><v></v></c><c r="LL114" s="38" t="str"><f aca="false">IF(AND(ISNUMBER(JP114),ISNUMBER(EB114)),JP114-EB114,&quot;&quot;)</f><v></v></c><c r="LM114" s="38" t="str"><f aca="false">IF(AND(ISNUMBER(JQ114),ISNUMBER(EC114)),JQ114-EC114,&quot;&quot;)</f><v></v></c><c r="LN114" s="38" t="str"><f aca="false">IF(AND(ISNUMBER(JR114),ISNUMBER(ED114)),JR114-ED114,&quot;&quot;)</f><v></v></c><c r="LO114" s="38" t="str"><f aca="false">IF(AND(ISNUMBER(JS114),ISNUMBER(EE114)),JS114-EE114,&quot;&quot;)</f><v></v></c><c r="LP114" s="38" t="str"><f aca="false">IF(AND(ISNUMBER(JT114),ISNUMBER(EF114)),JT114-EF114,&quot;&quot;)</f><v></v></c><c r="LQ114" s="38" t="str"><f aca="false">IF(AND(ISNUMBER(JU114),ISNUMBER(EG114)),JU114-EG114,&quot;&quot;)</f><v></v></c><c r="LR114" s="38" t="str"><f aca="false">IF(AND(ISNUMBER(JV114),ISNUMBER(EH114)),JV114-EH114,&quot;&quot;)</f><v></v></c><c r="LS114" s="38" t="str"><f aca="false">IF(AND(ISNUMBER(JW114),ISNUMBER(EI114)),JW114-EI114,&quot;&quot;)</f><v></v></c><c r="LT114" s="38" t="str"><f aca="false">IF(AND(ISNUMBER(JX114),ISNUMBER(EJ114)),JX114-EJ114,&quot;&quot;)</f><v></v></c><c r="LU114" s="38" t="str"><f aca="false">IF(AND(ISNUMBER(JY114),ISNUMBER(EK114)),JY114-EK114,&quot;&quot;)</f><v></v></c><c r="LV114" s="38" t="str"><f aca="false">IF(AND(ISNUMBER(JZ114),ISNUMBER(EL114)),JZ114-EL114,&quot;&quot;)</f><v></v></c><c r="LW114" s="38" t="str"><f aca="false">IF(AND(ISNUMBER(KA114),ISNUMBER(EM114)),KA114-EM114,&quot;&quot;)</f><v></v></c><c r="LX114" s="38" t="str"><f aca="false">IF(AND(ISNUMBER(KB114),ISNUMBER(EN114)),KB114-EN114,&quot;&quot;)</f><v></v></c><c r="LY114" s="38" t="str"><f aca="false">IF(AND(ISNUMBER(KC114),ISNUMBER(EO114)),KC114-EO114,&quot;&quot;)</f><v></v></c><c r="LZ114" s="38" t="str"><f aca="false">IF(AND(ISNUMBER(KD114),ISNUMBER(EP114)),KD114-EP114,&quot;&quot;)</f><v></v></c><c r="MA114" s="38" t="str"><f aca="false">IF(AND(ISNUMBER(HT114),ISNUMBER(FX114)),HT114-FX114,&quot;&quot;)</f><v></v></c><c r="MB114" s="38" t="str"><f aca="false">IF(AND(ISNUMBER(HU114),ISNUMBER(FY114)),HU114-FY114,&quot;&quot;)</f><v></v></c><c r="MC114" s="38" t="str"><f aca="false">IF(AND(ISNUMBER(HY114),ISNUMBER(GC114)),HY114-GC114,&quot;&quot;)</f><v></v></c><c r="MD114" s="38" t="n"><f aca="false">HZ114-GD114</f><v>0</v></c></row><row collapsed="false" customFormat="false" customHeight="true" hidden="false" ht="26.25" outlineLevel="0" r="115"><c r="A115" s="35" t="n"><v>41402</v></c><c r="B115" s="36" t="s"><v>353</v></c><c r="C115" s="36" t="s"><v>354</v></c><c r="D115" s="37" t="s"><v>339</v></c><c r="E115" s="38" t="n"><v>54</v></c><c r="F115" s="39" t="n"><v>21309</v></c><c r="G115" s="38" t="s"><v>340</v></c><c r="H115" s="38" t="s"><v>333</v></c><c r="I115" s="38" t="n"><v>1836353</v></c><c r="P115" s="38" t="n"><v>-0.25</v></c><c r="Q115" s="38" t="n"><v>-2.47</v></c><c r="R115" s="66" t="s"><v>334</v></c><c r="S115" s="44" t="n"><v>41401</v></c><c r="T115" s="45" t="n"><v>-1.5</v></c><c r="U115" s="45" t="n"><v>1</v></c><c r="V115" s="38" t="n"><v>10</v></c><c r="W115" s="38" t="n"><v>25</v></c><c r="X115" s="38" t="n"><v>15</v></c><c r="Y115" s="38" t="n"><v>595</v></c><c r="Z115" s="38" t="n"><v>24.49</v></c><c r="AA115" s="38" t="n"><v>12.5</v></c><c r="AB115" s="38" t="n"><v>4.46</v></c><c r="AC115" s="38" t="n"><v>4.17</v></c><c r="AD115" s="38" t="n"><v>43.44</v></c><c r="AE115" s="38" t="n"><v>89</v></c><c r="AF115" s="38" t="n"><v>44.23</v></c><c r="AG115" s="38" t="n"><v>179</v></c><c r="AH115" s="38" t="n"><v>0</v></c><c r="AI115" s="38" t="n"><f aca="false">IF(AND(ISNUMBER(SK),SK&gt;0),1,0)</f><v>0</v></c><c r="AK115" s="48" t="s"><v>371</v></c><c r="AZ115" s="38" t="str"><f aca="false">IF(ISNUMBER(AM115),AM115+0.5*AN115,&quot;&quot;)</f><v></v></c><c r="BA115" s="38" t="str"><f aca="false">IF(ISNUMBER(AZ115),IF(ISNUMBER(Q115),AZ115-Q115,&quot;MISSING&quot;),&quot;&quot;)</f><v></v></c><c r="BB115" s="38" t="str"><f aca="false">IF(AND(ISNUMBER(AR115),ISNUMBER(Y115)),AR115-Y115,IF(ISNUMBER(AR115),&quot;MISSING&quot;,&quot;&quot;))</f><v></v></c><c r="BC115" s="48" t="s"><v>336</v></c><c r="BR115" s="38" t="str"><f aca="false">IF(ISNUMBER(BE115),BE115+0.5*BF115,&quot;&quot;)</f><v></v></c><c r="BS115" s="38" t="str"><f aca="false">IF(ISNUMBER(BR115),IF(ISNUMBER($Q115),BR115-$Q115,&quot;MISSING&quot;),&quot;&quot;)</f><v></v></c><c r="BT115" s="38" t="str"><f aca="false">IF(AND(ISNUMBER(BJ115),ISNUMBER($Y115)),BJ115-$Y115,IF(ISNUMBER(BJ115),&quot;MISSING&quot;,&quot;&quot;))</f><v></v></c><c r="BU115" s="38" t="n"><f aca="false">IF(AND(ISBLANK($AM115),ISBLANK($BE115)),0,1)</f><v>0</v></c><c r="BV115" s="38" t="n"><f aca="false">IF(AND(ISNUMBER($AM115),ISNUMBER($BE115)),1,0)</f><v>0</v></c><c r="BW115" s="38" t="str"><f aca="false">IF(BV115,SE_PREOP,&quot;&quot;)</f><v></v></c><c r="BX115" s="38" t="str"><f aca="false">IF(FU_6_AND_12,SE_6,&quot;&quot;)</f><v></v></c><c r="BY115" s="38" t="str"><f aca="false">IF(FU_6_AND_12,SE_12,&quot;&quot;)</f><v></v></c><c r="BZ115" s="49" t="n"><f aca="false">IF(AND(ISNUMBER(BC115),ISNUMBER(BE115)),BC115-A115,IF(ISNUMBER(AK115),AK115-A115,0))</f><v>0</v></c><c r="CA115" s="50" t="n"><f aca="false">IF(BZ115&gt;0,BZ115/30,&quot;&quot;)</f><v>0</v></c><c r="CB115" s="38" t="str"><f aca="false">IF(AND(ISNUMBER(AZ115),ISNUMBER(BR115)),(BR115-AZ115),&quot;&quot;)</f><v></v></c><c r="CC115" s="38" t="str"><f aca="false">IF(AND(ISNUMBER(AX115), ISNUMBER(AD115)), AVERAGE(AX115,AV115)-AVERAGE(AD115,AF115),&quot;&quot;)</f><v></v></c><c r="CD115" s="38" t="str"><f aca="false">IF(AND(ISNUMBER(BN115), ISNUMBER(AD115)), AVERAGE(BN115,BP115)-AVERAGE(AD115,AF115),&quot;&quot;)</f><v></v></c><c r="CE115" s="38" t="str"><f aca="false">IF(ISNUMBER(CD115),CD115,IF(ISNUMBER(CC115),CC115,&quot;&quot;))</f><v></v></c><c r="CF115" s="38" t="str"><f aca="false">IF(AND(ISNUMBER(SPH_PREOP),ISNUMBER(SE_LAST_)),SPH_PREOP+CYL_PREOP/2,&quot;&quot;)</f><v></v></c><c r="CG115" s="38" t="str"><f aca="false">IF(ISNUMBER(SE_12),SE_12,IF(ISNUMBER(SE_6),SE_6,&quot;&quot;))</f><v></v></c><c r="CH115" s="51" t="str"><f aca="false">IF(AND(ISNUMBER(SE_LAST_),ISNUMBER(REF_TARGET)),SE_LAST_-REF_TARGET,&quot;&quot;)</f><v></v></c><c r="CI115" s="52" t="str"><f aca="false">IF(ISNUMBER(Y115),IF(ISNUMBER(BJ115),BJ115-Y115,IF(ISNUMBER(AR115),AR115-Y115,&quot;&quot;)),&quot;&quot;)</f><v></v></c><c r="CJ115" s="38" t="str"><f aca="false">IF(ISNUMBER(Z115),IF(ISNUMBER(AT115),AT115-Z115,IF(ISNUMBER(BL115),BL115-Z115,&quot;&quot;)),&quot;&quot;)</f><v></v></c><c r="CK115" s="53" t="str"><f aca="false">IF(ISNUMBER(LAST_SE_ERROR),REF_TARGET,&quot;&quot;)</f><v></v></c><c r="CL115" s="53" t="str"><f aca="false">IF(AND(OR(ISNUMBER(BH115),ISNUMBER(AP115)),ISNUMBER(W115)),-LOG(20/W115)--LOG(20/IF(ISNUMBER(BH115),BH115,AP115)),&quot;&quot;)</f><v></v></c><c r="CM115" s="54" t="n"><f aca="false">IF(ISNUMBER(BF115),BF115,IF(ISNUMBER(AN115),AN115,&quot;&quot;))</f><v>0</v></c><c r="CN115" s="54" t="n"><f aca="false">IF(AND(ISNUMBER(CM115),ISNUMBER(U115)),CM115-U115,&quot;&quot;)</f><v>0</v></c><c r="CO115" s="55" t="n"><f aca="false">IF(ISNUMBER(BCVA_12),BCVA_12,IF(ISNUMBER(BCVA_6),BCVA_6,&quot;&quot;))</f><v>0</v></c><c r="CP115" s="55" t="n"><f aca="false">IF(ISNUMBER(CO115),PREOP_BCVA,&quot;&quot;)</f><v>0</v></c><c r="CQ115" s="56" t="n"><f aca="false">IF(AND(REF_TARGET&lt;=0,REF_TARGET&gt;-1),IF(ISNUMBER(UDVA_12),UDVA_12,IF(ISNUMBER(UDVA_6),UDVA_6,&quot;&quot;)),&quot;&quot;)</f><v>0</v></c><c r="CR115" s="53" t="str"><f aca="false">IF(ISNUMBER(PREOP_PENTACAM_RV),IF(ISNUMBER(SPH_6),IF(ISNUMBER($EQ115),0,1),&quot;&quot;),&quot;&quot;)</f><v></v></c><c r="CS115" s="53" t="str"><f aca="false">IF(ISNUMBER(PREOP_PENTACAM_RV),IF(ISNUMBER(SPH_12),IF(ISNUMBER($GM115),0,1),&quot;&quot;),&quot;&quot;)</f><v></v></c><c r="CT115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15" s="88" t="n"><v>7.82</v></c><c r="CV115" s="38" t="n"><v>7.92</v></c><c r="CW115" s="38" t="n"><v>89.5</v></c><c r="CX115" s="38" t="n"><v>0.6</v></c><c r="CY115" s="38" t="n"><v>0.08</v></c><c r="CZ115" s="38" t="n"><v>0.19</v></c><c r="DA115" s="38" t="n"><v>3.26</v></c><c r="DB115" s="38" t="n"><v>3.87</v></c><c r="DC115" s="38" t="n"><v>607</v></c><c r="DD115" s="38" t="n"><v>607</v></c><c r="DE115" s="38" t="n"><v>658</v></c><c r="DF115" s="38" t="n"><v>598</v></c><c r="DG115" s="38" t="n"><v>639</v></c><c r="DH115" s="38" t="n"><v>593</v></c><c r="DI115" s="38" t="n"><v>577</v></c><c r="DJ115" s="38" t="n"><v>-2.07</v></c><c r="DK115" s="38" t="n"><v>1.18</v></c><c r="DL115" s="38" t="n"><v>7.91</v></c><c r="DM115" s="38" t="n"><v>7.81</v></c><c r="DN115" s="38" t="n"><v>7.79</v></c><c r="DO115" s="38" t="n"><v>7.85</v></c><c r="DP115" s="38" t="n"><v>7.96</v></c><c r="DQ115" s="38" t="n"><v>8.12</v></c><c r="DR115" s="38" t="n"><v>0</v></c><c r="DS115" s="38" t="n"><v>0.2</v></c><c r="DT115" s="38" t="n"><v>7.79</v></c><c r="DU115" s="38" t="n"><v>6.99</v></c><c r="DV115" s="38" t="n"><v>6.58</v></c><c r="DW115" s="38" t="n"><v>6.64</v></c><c r="DX115" s="38" t="n"><v>6.9</v></c><c r="DY115" s="38" t="n"><v>7.16</v></c><c r="DZ115" s="38" t="n"><v>0</v></c><c r="EA115" s="58" t="n"><v>0.2</v></c><c r="EB115" s="59" t="n"><v>42.6</v></c><c r="EC115" s="59" t="n"><v>43.2</v></c><c r="ED115" s="59" t="n"><v>42.9</v></c><c r="EE115" s="59" t="n"><v>89.5</v></c><c r="EF115" s="59" t="n"><v>0.6</v></c><c r="EG115" s="59" t="n"><v>-5.2</v></c><c r="EH115" s="59" t="n"><v>-5.5</v></c><c r="EI115" s="59" t="n"><v>-5.3</v></c><c r="EJ115" s="59" t="n"><v>130.1</v></c><c r="EK115" s="59" t="n"><v>0.2</v></c><c r="EL115" s="59" t="n"><v>4.3</v></c><c r="EM115" s="59" t="n"><v>12.1</v></c><c r="EN115" s="59" t="n"><v>25.1</v></c><c r="EO115" s="59" t="n"><v>59.8</v></c><c r="EP115" s="60" t="n"><v>10</v></c><c r="II115" s="52" t="str"><f aca="false">IF(ISNUMBER(GM115),GM115,IF(ISNUMBER(EQ115),EQ115,&quot;&quot;))</f><v></v></c><c r="IJ115" s="38" t="str"><f aca="false">IF(ISNUMBER(GN115),GN115,IF(ISNUMBER(ER115),ER115,&quot;&quot;))</f><v></v></c><c r="IK115" s="38" t="str"><f aca="false">IF(ISNUMBER(GO115),GO115,IF(ISNUMBER(ES115),ES115,&quot;&quot;))</f><v></v></c><c r="IL115" s="38" t="str"><f aca="false">IF(ISNUMBER(GP115),GP115,IF(ISNUMBER(ET115),ET115,&quot;&quot;))</f><v></v></c><c r="IM115" s="38" t="str"><f aca="false">IF(ISNUMBER(GQ115),GQ115,IF(ISNUMBER(EU115),EU115,&quot;&quot;))</f><v></v></c><c r="IN115" s="38" t="str"><f aca="false">IF(ISNUMBER(GR115),GR115,IF(ISNUMBER(EV115),EV115,&quot;&quot;))</f><v></v></c><c r="IO115" s="38" t="str"><f aca="false">IF(ISNUMBER(GS115),GS115,IF(ISNUMBER(EW115),EW115,&quot;&quot;))</f><v></v></c><c r="IP115" s="38" t="str"><f aca="false">IF(ISNUMBER(GT115),GT115,IF(ISNUMBER(EX115),EX115,&quot;&quot;))</f><v></v></c><c r="IQ115" s="38" t="str"><f aca="false">IF(ISNUMBER(GU115),GU115,IF(ISNUMBER(EY115),EY115,&quot;&quot;))</f><v></v></c><c r="IR115" s="38" t="str"><f aca="false">IF(ISNUMBER(GV115),GV115,IF(ISNUMBER(EZ115),EZ115,&quot;&quot;))</f><v></v></c><c r="IS115" s="38" t="str"><f aca="false">IF(ISNUMBER(GW115),GW115,IF(ISNUMBER(FA115),FA115,&quot;&quot;))</f><v></v></c><c r="IT115" s="38" t="str"><f aca="false">IF(ISNUMBER(GX115),GX115,IF(ISNUMBER(FB115),FB115,&quot;&quot;))</f><v></v></c><c r="IU115" s="38" t="str"><f aca="false">IF(ISNUMBER(GY115),GY115,IF(ISNUMBER(FC115),FC115,&quot;&quot;))</f><v></v></c><c r="IV115" s="38" t="str"><f aca="false">IF(ISNUMBER(GZ115),GZ115,IF(ISNUMBER(FD115),FD115,&quot;&quot;))</f><v></v></c><c r="IW115" s="38" t="str"><f aca="false">IF(ISNUMBER(HA115),HA115,IF(ISNUMBER(FE115),FE115,&quot;&quot;))</f><v></v></c><c r="IX115" s="38" t="str"><f aca="false">IF(ISNUMBER(HB115),HB115,IF(ISNUMBER(FF115),FF115,&quot;&quot;))</f><v></v></c><c r="IY115" s="38" t="str"><f aca="false">IF(ISNUMBER(HC115),HC115,IF(ISNUMBER(FG115),FG115,&quot;&quot;))</f><v></v></c><c r="IZ115" s="38" t="str"><f aca="false">IF(ISNUMBER(HD115),HD115,IF(ISNUMBER(FH115),FH115,&quot;&quot;))</f><v></v></c><c r="JA115" s="38" t="str"><f aca="false">IF(ISNUMBER(HE115),HE115,IF(ISNUMBER(FI115),FI115,&quot;&quot;))</f><v></v></c><c r="JB115" s="38" t="str"><f aca="false">IF(ISNUMBER(HF115),HF115,IF(ISNUMBER(FJ115),FJ115,&quot;&quot;))</f><v></v></c><c r="JC115" s="38" t="str"><f aca="false">IF(ISNUMBER(HG115),HG115,IF(ISNUMBER(FK115),FK115,&quot;&quot;))</f><v></v></c><c r="JD115" s="38" t="str"><f aca="false">IF(ISNUMBER(HH115),HH115,IF(ISNUMBER(FL115),FL115,&quot;&quot;))</f><v></v></c><c r="JE115" s="38" t="str"><f aca="false">IF(ISNUMBER(HI115),HI115,IF(ISNUMBER(FM115),FM115,&quot;&quot;))</f><v></v></c><c r="JF115" s="38" t="str"><f aca="false">IF(ISNUMBER(HJ115),HJ115,IF(ISNUMBER(FN115),FN115,&quot;&quot;))</f><v></v></c><c r="JG115" s="38" t="str"><f aca="false">IF(ISNUMBER(HK115),HK115,IF(ISNUMBER(FO115),FO115,&quot;&quot;))</f><v></v></c><c r="JH115" s="38" t="str"><f aca="false">IF(ISNUMBER(HL115),HL115,IF(ISNUMBER(FP115),FP115,&quot;&quot;))</f><v></v></c><c r="JI115" s="38" t="str"><f aca="false">IF(ISNUMBER(HM115),HM115,IF(ISNUMBER(FQ115),FQ115,&quot;&quot;))</f><v></v></c><c r="JJ115" s="38" t="str"><f aca="false">IF(ISNUMBER(HN115),HN115,IF(ISNUMBER(FR115),FR115,&quot;&quot;))</f><v></v></c><c r="JK115" s="38" t="str"><f aca="false">IF(ISNUMBER(HO115),HO115,IF(ISNUMBER(FS115),FS115,&quot;&quot;))</f><v></v></c><c r="JL115" s="38" t="str"><f aca="false">IF(ISNUMBER(HP115),HP115,IF(ISNUMBER(FT115),FT115,&quot;&quot;))</f><v></v></c><c r="JM115" s="38" t="str"><f aca="false">IF(ISNUMBER(HQ115),HQ115,IF(ISNUMBER(FU115),FU115,&quot;&quot;))</f><v></v></c><c r="JN115" s="51" t="str"><f aca="false">IF(ISNUMBER(HR115),HR115,IF(ISNUMBER(FV115),FV115,&quot;&quot;))</f><v></v></c><c r="JO115" s="59" t="str"><f aca="false">IF(ISNUMBER(HS115),HS115,IF(ISNUMBER(FW115),FW115,&quot;&quot;))</f><v></v></c><c r="JP115" s="59" t="str"><f aca="false">IF(ISNUMBER(HT115),HT115,IF(ISNUMBER(FX115),FX115,&quot;&quot;))</f><v></v></c><c r="JQ115" s="59" t="str"><f aca="false">IF(ISNUMBER(HU115),HU115,IF(ISNUMBER(FY115),FY115,&quot;&quot;))</f><v></v></c><c r="JR115" s="59" t="str"><f aca="false">IF(ISNUMBER(HV115),HV115,IF(ISNUMBER(FZ115),FZ115,&quot;&quot;))</f><v></v></c><c r="JS115" s="59" t="str"><f aca="false">IF(ISNUMBER(HW115),HW115,IF(ISNUMBER(GA115),GA115,&quot;&quot;))</f><v></v></c><c r="JT115" s="59" t="str"><f aca="false">IF(ISNUMBER(HX115),HX115,IF(ISNUMBER(GB115),GB115,&quot;&quot;))</f><v></v></c><c r="JU115" s="59" t="str"><f aca="false">IF(ISNUMBER(HY115),HY115,IF(ISNUMBER(GC115),GC115,&quot;&quot;))</f><v></v></c><c r="JV115" s="59" t="str"><f aca="false">IF(ISNUMBER(HZ115),HZ115,IF(ISNUMBER(GD115),GD115,&quot;&quot;))</f><v></v></c><c r="JW115" s="59" t="str"><f aca="false">IF(ISNUMBER(IA115),IA115,IF(ISNUMBER(GE115),GE115,&quot;&quot;))</f><v></v></c><c r="JX115" s="59" t="str"><f aca="false">IF(ISNUMBER(IB115),IB115,IF(ISNUMBER(GF115),GF115,&quot;&quot;))</f><v></v></c><c r="JY115" s="59" t="str"><f aca="false">IF(ISNUMBER(IC115),IC115,IF(ISNUMBER(GG115),GG115,&quot;&quot;))</f><v></v></c><c r="JZ115" s="59" t="str"><f aca="false">IF(ISNUMBER(ID115),ID115,IF(ISNUMBER(GH115),GH115,&quot;&quot;))</f><v></v></c><c r="KA115" s="59" t="str"><f aca="false">IF(ISNUMBER(IE115),IE115,IF(ISNUMBER(GI115),GI115,&quot;&quot;))</f><v></v></c><c r="KB115" s="59" t="str"><f aca="false">IF(ISNUMBER(IF115),IF115,IF(ISNUMBER(GJ115),GJ115,&quot;&quot;))</f><v></v></c><c r="KC115" s="59" t="str"><f aca="false">IF(ISNUMBER(IG115),IG115,IF(ISNUMBER(GK115),GK115,&quot;&quot;))</f><v></v></c><c r="KD115" s="61" t="str"><f aca="false">IF(ISNUMBER(IH115),IH115,IF(ISNUMBER(GL115),GL115,&quot;&quot;))</f><v></v></c><c r="KE115" s="52" t="str"><f aca="false">IF(AND(ISNUMBER(II115),ISNUMBER(CU115)),II115-CU115,&quot;&quot;)</f><v></v></c><c r="KF115" s="38" t="str"><f aca="false">IF(AND(ISNUMBER(IJ115),ISNUMBER(CV115)),IJ115-CV115,&quot;&quot;)</f><v></v></c><c r="KG115" s="38" t="str"><f aca="false">IF(AND(ISNUMBER(IK115),ISNUMBER(CW115)),IK115-CW115,&quot;&quot;)</f><v></v></c><c r="KH115" s="38" t="str"><f aca="false">IF(AND(ISNUMBER(IL115),ISNUMBER(CX115)),IL115-CX115,&quot;&quot;)</f><v></v></c><c r="KI115" s="38" t="str"><f aca="false">IF(AND(ISNUMBER(IM115),ISNUMBER(CY115)),IM115-CY115,&quot;&quot;)</f><v></v></c><c r="KJ115" s="38" t="str"><f aca="false">IF(AND(ISNUMBER(IN115),ISNUMBER(CZ115)),IN115-CZ115,&quot;&quot;)</f><v></v></c><c r="KK115" s="38" t="str"><f aca="false">IF(AND(ISNUMBER(IO115),ISNUMBER(DA115)),IO115-DA115,&quot;&quot;)</f><v></v></c><c r="KL115" s="38" t="str"><f aca="false">IF(AND(ISNUMBER(IP115),ISNUMBER(DB115)),IP115-DB115,&quot;&quot;)</f><v></v></c><c r="KM115" s="38" t="str"><f aca="false">IF(AND(ISNUMBER(IQ115),ISNUMBER(DC115)),IQ115-DC115,&quot;&quot;)</f><v></v></c><c r="KN115" s="38" t="str"><f aca="false">IF(AND(ISNUMBER(IR115),ISNUMBER(DD115)),IR115-DD115,&quot;&quot;)</f><v></v></c><c r="KO115" s="38" t="str"><f aca="false">IF(AND(ISNUMBER(IS115),ISNUMBER(DE115)),IS115-DE115,&quot;&quot;)</f><v></v></c><c r="KP115" s="38" t="str"><f aca="false">IF(AND(ISNUMBER(IT115),ISNUMBER(DF115)),IT115-DF115,&quot;&quot;)</f><v></v></c><c r="KQ115" s="38" t="str"><f aca="false">IF(AND(ISNUMBER(IU115),ISNUMBER(DG115)),IU115-DG115,&quot;&quot;)</f><v></v></c><c r="KR115" s="38" t="str"><f aca="false">IF(AND(ISNUMBER(IV115),ISNUMBER(DH115)),IV115-DH115,&quot;&quot;)</f><v></v></c><c r="KS115" s="38" t="str"><f aca="false">IF(AND(ISNUMBER(IW115),ISNUMBER(DI115)),IW115-DI115,&quot;&quot;)</f><v></v></c><c r="KT115" s="38" t="str"><f aca="false">IF(AND(ISNUMBER(IX115),ISNUMBER(DJ115)),IX115-DJ115,&quot;&quot;)</f><v></v></c><c r="KU115" s="38" t="str"><f aca="false">IF(AND(ISNUMBER(IY115),ISNUMBER(DK115)),IY115-DK115,&quot;&quot;)</f><v></v></c><c r="KV115" s="38" t="str"><f aca="false">IF(AND(ISNUMBER(IZ115),ISNUMBER(DL115)),IZ115-DL115,&quot;&quot;)</f><v></v></c><c r="KW115" s="38" t="str"><f aca="false">IF(AND(ISNUMBER(JA115),ISNUMBER(DM115)),JA115-DM115,&quot;&quot;)</f><v></v></c><c r="KX115" s="38" t="str"><f aca="false">IF(AND(ISNUMBER(JB115),ISNUMBER(DN115)),JB115-DN115,&quot;&quot;)</f><v></v></c><c r="KY115" s="38" t="str"><f aca="false">IF(AND(ISNUMBER(JC115),ISNUMBER(DO115)),JC115-DO115,&quot;&quot;)</f><v></v></c><c r="KZ115" s="38" t="str"><f aca="false">IF(AND(ISNUMBER(JD115),ISNUMBER(DP115)),JD115-DP115,&quot;&quot;)</f><v></v></c><c r="LA115" s="38" t="str"><f aca="false">IF(AND(ISNUMBER(JE115),ISNUMBER(DQ115)),JE115-DQ115,&quot;&quot;)</f><v></v></c><c r="LB115" s="38" t="str"><f aca="false">IF(AND(ISNUMBER(JF115),ISNUMBER(DR115)),JF115-DR115,&quot;&quot;)</f><v></v></c><c r="LC115" s="38" t="str"><f aca="false">IF(AND(ISNUMBER(JG115),ISNUMBER(DS115)),JG115-DS115,&quot;&quot;)</f><v></v></c><c r="LD115" s="38" t="str"><f aca="false">IF(AND(ISNUMBER(JH115),ISNUMBER(DT115)),JH115-DT115,&quot;&quot;)</f><v></v></c><c r="LE115" s="38" t="str"><f aca="false">IF(AND(ISNUMBER(JI115),ISNUMBER(DU115)),JI115-DU115,&quot;&quot;)</f><v></v></c><c r="LF115" s="38" t="str"><f aca="false">IF(AND(ISNUMBER(JJ115),ISNUMBER(DV115)),JJ115-DV115,&quot;&quot;)</f><v></v></c><c r="LG115" s="38" t="str"><f aca="false">IF(AND(ISNUMBER(JK115),ISNUMBER(DW115)),JK115-DW115,&quot;&quot;)</f><v></v></c><c r="LH115" s="38" t="str"><f aca="false">IF(AND(ISNUMBER(JL115),ISNUMBER(DX115)),JL115-DX115,&quot;&quot;)</f><v></v></c><c r="LI115" s="38" t="str"><f aca="false">IF(AND(ISNUMBER(JM115),ISNUMBER(DY115)),JM115-DY115,&quot;&quot;)</f><v></v></c><c r="LJ115" s="38" t="str"><f aca="false">IF(AND(ISNUMBER(JN115),ISNUMBER(DZ115)),JN115-DZ115,&quot;&quot;)</f><v></v></c><c r="LK115" s="38" t="str"><f aca="false">IF(AND(ISNUMBER(JO115),ISNUMBER(EA115)),JO115-EA115,&quot;&quot;)</f><v></v></c><c r="LL115" s="38" t="str"><f aca="false">IF(AND(ISNUMBER(JP115),ISNUMBER(EB115)),JP115-EB115,&quot;&quot;)</f><v></v></c><c r="LM115" s="38" t="str"><f aca="false">IF(AND(ISNUMBER(JQ115),ISNUMBER(EC115)),JQ115-EC115,&quot;&quot;)</f><v></v></c><c r="LN115" s="38" t="str"><f aca="false">IF(AND(ISNUMBER(JR115),ISNUMBER(ED115)),JR115-ED115,&quot;&quot;)</f><v></v></c><c r="LO115" s="38" t="str"><f aca="false">IF(AND(ISNUMBER(JS115),ISNUMBER(EE115)),JS115-EE115,&quot;&quot;)</f><v></v></c><c r="LP115" s="38" t="str"><f aca="false">IF(AND(ISNUMBER(JT115),ISNUMBER(EF115)),JT115-EF115,&quot;&quot;)</f><v></v></c><c r="LQ115" s="38" t="str"><f aca="false">IF(AND(ISNUMBER(JU115),ISNUMBER(EG115)),JU115-EG115,&quot;&quot;)</f><v></v></c><c r="LR115" s="38" t="str"><f aca="false">IF(AND(ISNUMBER(JV115),ISNUMBER(EH115)),JV115-EH115,&quot;&quot;)</f><v></v></c><c r="LS115" s="38" t="str"><f aca="false">IF(AND(ISNUMBER(JW115),ISNUMBER(EI115)),JW115-EI115,&quot;&quot;)</f><v></v></c><c r="LT115" s="38" t="str"><f aca="false">IF(AND(ISNUMBER(JX115),ISNUMBER(EJ115)),JX115-EJ115,&quot;&quot;)</f><v></v></c><c r="LU115" s="38" t="str"><f aca="false">IF(AND(ISNUMBER(JY115),ISNUMBER(EK115)),JY115-EK115,&quot;&quot;)</f><v></v></c><c r="LV115" s="38" t="str"><f aca="false">IF(AND(ISNUMBER(JZ115),ISNUMBER(EL115)),JZ115-EL115,&quot;&quot;)</f><v></v></c><c r="LW115" s="38" t="str"><f aca="false">IF(AND(ISNUMBER(KA115),ISNUMBER(EM115)),KA115-EM115,&quot;&quot;)</f><v></v></c><c r="LX115" s="38" t="str"><f aca="false">IF(AND(ISNUMBER(KB115),ISNUMBER(EN115)),KB115-EN115,&quot;&quot;)</f><v></v></c><c r="LY115" s="38" t="str"><f aca="false">IF(AND(ISNUMBER(KC115),ISNUMBER(EO115)),KC115-EO115,&quot;&quot;)</f><v></v></c><c r="LZ115" s="38" t="str"><f aca="false">IF(AND(ISNUMBER(KD115),ISNUMBER(EP115)),KD115-EP115,&quot;&quot;)</f><v></v></c><c r="MA115" s="38" t="str"><f aca="false">IF(AND(ISNUMBER(HT115),ISNUMBER(FX115)),HT115-FX115,&quot;&quot;)</f><v></v></c><c r="MB115" s="38" t="str"><f aca="false">IF(AND(ISNUMBER(HU115),ISNUMBER(FY115)),HU115-FY115,&quot;&quot;)</f><v></v></c><c r="MC115" s="38" t="str"><f aca="false">IF(AND(ISNUMBER(HY115),ISNUMBER(GC115)),HY115-GC115,&quot;&quot;)</f><v></v></c><c r="MD115" s="38" t="n"><f aca="false">HZ115-GD115</f><v>0</v></c></row><row collapsed="false" customFormat="false" customHeight="true" hidden="false" ht="26.25" outlineLevel="0" r="116"><c r="A116" s="35" t="n"><v>41346</v></c><c r="B116" s="36" t="s"><v>538</v></c><c r="C116" s="36" t="s"><v>539</v></c><c r="D116" s="37" t="s"><v>331</v></c><c r="E116" s="38" t="n"><v>57</v></c><c r="F116" s="39" t="n"><v>20262</v></c><c r="G116" s="38" t="s"><v>340</v></c><c r="H116" s="38" t="s"><v>333</v></c><c r="I116" s="38" t="n"><v>1836436</v></c><c r="J116" s="38" t="s"><v>364</v></c><c r="P116" s="38" t="n"><v>-0.5</v></c><c r="Q116" s="38" t="n"><v>-0.43</v></c><c r="R116" s="38" t="s"><v>334</v></c><c r="S116" s="44" t="n"><v>41344</v></c><c r="T116" s="45" t="n"><v>3</v></c><c r="U116" s="45" t="n"><v>0.75</v></c><c r="V116" s="38" t="n"><v>122</v></c><c r="W116" s="38" t="n"><v>30</v></c><c r="X116" s="38" t="n"><v>12</v></c><c r="Y116" s="38" t="n"><v>656</v></c><c r="Z116" s="38" t="n"><v>23.02</v></c><c r="AA116" s="38" t="n"><v>12.3</v></c><c r="AB116" s="38" t="n"><v>4.85</v></c><c r="AC116" s="38" t="n"><v>2.4</v></c><c r="AD116" s="38" t="n"><v>41.36</v></c><c r="AE116" s="38" t="n"><v>1</v></c><c r="AF116" s="38" t="n"><v>43.44</v></c><c r="AG116" s="38" t="n"><v>91</v></c><c r="AH116" s="38" t="n"><v>0</v></c><c r="AI116" s="38" t="n"><f aca="false">IF(AND(ISNUMBER(SK),SK&gt;0),1,0)</f><v>0</v></c><c r="AK116" s="48" t="s"><v>371</v></c><c r="AZ116" s="38" t="str"><f aca="false">IF(ISNUMBER(AM116),AM116+0.5*AN116,&quot;&quot;)</f><v></v></c><c r="BA116" s="38" t="str"><f aca="false">IF(ISNUMBER(AZ116),IF(ISNUMBER(Q116),AZ116-Q116,&quot;MISSING&quot;),&quot;&quot;)</f><v></v></c><c r="BB116" s="38" t="str"><f aca="false">IF(AND(ISNUMBER(AR116),ISNUMBER(Y116)),AR116-Y116,IF(ISNUMBER(AR116),&quot;MISSING&quot;,&quot;&quot;))</f><v></v></c><c r="BC116" s="48" t="s"><v>336</v></c><c r="BR116" s="38" t="str"><f aca="false">IF(ISNUMBER(BE116),BE116+0.5*BF116,&quot;&quot;)</f><v></v></c><c r="BS116" s="38" t="str"><f aca="false">IF(ISNUMBER(BR116),IF(ISNUMBER($Q116),BR116-$Q116,&quot;MISSING&quot;),&quot;&quot;)</f><v></v></c><c r="BT116" s="38" t="str"><f aca="false">IF(AND(ISNUMBER(BJ116),ISNUMBER($Y116)),BJ116-$Y116,IF(ISNUMBER(BJ116),&quot;MISSING&quot;,&quot;&quot;))</f><v></v></c><c r="BU116" s="38" t="n"><f aca="false">IF(AND(ISBLANK($AM116),ISBLANK($BE116)),0,1)</f><v>0</v></c><c r="BV116" s="38" t="n"><f aca="false">IF(AND(ISNUMBER($AM116),ISNUMBER($BE116)),1,0)</f><v>0</v></c><c r="BW116" s="38" t="str"><f aca="false">IF(BV116,SE_PREOP,&quot;&quot;)</f><v></v></c><c r="BX116" s="38" t="str"><f aca="false">IF(FU_6_AND_12,SE_6,&quot;&quot;)</f><v></v></c><c r="BY116" s="38" t="str"><f aca="false">IF(FU_6_AND_12,SE_12,&quot;&quot;)</f><v></v></c><c r="BZ116" s="49" t="n"><f aca="false">IF(AND(ISNUMBER(BC116),ISNUMBER(BE116)),BC116-A116,IF(ISNUMBER(AK116),AK116-A116,0))</f><v>0</v></c><c r="CA116" s="50" t="n"><f aca="false">IF(BZ116&gt;0,BZ116/30,&quot;&quot;)</f><v>0</v></c><c r="CB116" s="38" t="str"><f aca="false">IF(AND(ISNUMBER(AZ116),ISNUMBER(BR116)),(BR116-AZ116),&quot;&quot;)</f><v></v></c><c r="CC116" s="38" t="str"><f aca="false">IF(AND(ISNUMBER(AX116), ISNUMBER(AD116)), AVERAGE(AX116,AV116)-AVERAGE(AD116,AF116),&quot;&quot;)</f><v></v></c><c r="CD116" s="38" t="str"><f aca="false">IF(AND(ISNUMBER(BN116), ISNUMBER(AD116)), AVERAGE(BN116,BP116)-AVERAGE(AD116,AF116),&quot;&quot;)</f><v></v></c><c r="CE116" s="38" t="str"><f aca="false">IF(ISNUMBER(CD116),CD116,IF(ISNUMBER(CC116),CC116,&quot;&quot;))</f><v></v></c><c r="CF116" s="38" t="str"><f aca="false">IF(AND(ISNUMBER(SPH_PREOP),ISNUMBER(SE_LAST_)),SPH_PREOP+CYL_PREOP/2,&quot;&quot;)</f><v></v></c><c r="CG116" s="38" t="str"><f aca="false">IF(ISNUMBER(SE_12),SE_12,IF(ISNUMBER(SE_6),SE_6,&quot;&quot;))</f><v></v></c><c r="CH116" s="51" t="str"><f aca="false">IF(AND(ISNUMBER(SE_LAST_),ISNUMBER(REF_TARGET)),SE_LAST_-REF_TARGET,&quot;&quot;)</f><v></v></c><c r="CI116" s="52" t="str"><f aca="false">IF(ISNUMBER(Y116),IF(ISNUMBER(BJ116),BJ116-Y116,IF(ISNUMBER(AR116),AR116-Y116,&quot;&quot;)),&quot;&quot;)</f><v></v></c><c r="CJ116" s="38" t="str"><f aca="false">IF(ISNUMBER(Z116),IF(ISNUMBER(AT116),AT116-Z116,IF(ISNUMBER(BL116),BL116-Z116,&quot;&quot;)),&quot;&quot;)</f><v></v></c><c r="CK116" s="53" t="str"><f aca="false">IF(ISNUMBER(LAST_SE_ERROR),REF_TARGET,&quot;&quot;)</f><v></v></c><c r="CL116" s="53" t="str"><f aca="false">IF(AND(OR(ISNUMBER(BH116),ISNUMBER(AP116)),ISNUMBER(W116)),-LOG(20/W116)--LOG(20/IF(ISNUMBER(BH116),BH116,AP116)),&quot;&quot;)</f><v></v></c><c r="CM116" s="54" t="n"><f aca="false">IF(ISNUMBER(BF116),BF116,IF(ISNUMBER(AN116),AN116,&quot;&quot;))</f><v>0</v></c><c r="CN116" s="54" t="n"><f aca="false">IF(AND(ISNUMBER(CM116),ISNUMBER(U116)),CM116-U116,&quot;&quot;)</f><v>0</v></c><c r="CO116" s="55" t="n"><f aca="false">IF(ISNUMBER(BCVA_12),BCVA_12,IF(ISNUMBER(BCVA_6),BCVA_6,&quot;&quot;))</f><v>0</v></c><c r="CP116" s="55" t="n"><f aca="false">IF(ISNUMBER(CO116),PREOP_BCVA,&quot;&quot;)</f><v>0</v></c><c r="CQ116" s="56" t="n"><f aca="false">IF(AND(REF_TARGET&lt;=0,REF_TARGET&gt;-1),IF(ISNUMBER(UDVA_12),UDVA_12,IF(ISNUMBER(UDVA_6),UDVA_6,&quot;&quot;)),&quot;&quot;)</f><v>0</v></c><c r="CR116" s="53" t="str"><f aca="false">IF(ISNUMBER(PREOP_PENTACAM_RV),IF(ISNUMBER(SPH_6),IF(ISNUMBER($EQ116),0,1),&quot;&quot;),&quot;&quot;)</f><v></v></c><c r="CS116" s="53" t="str"><f aca="false">IF(ISNUMBER(PREOP_PENTACAM_RV),IF(ISNUMBER(SPH_12),IF(ISNUMBER($GM116),0,1),&quot;&quot;),&quot;&quot;)</f><v></v></c><c r="CT116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16" s="52" t="str"><f aca="false">IF(ISNUMBER(GM116),GM116,IF(ISNUMBER(EQ116),EQ116,&quot;&quot;))</f><v></v></c><c r="IJ116" s="38" t="str"><f aca="false">IF(ISNUMBER(GN116),GN116,IF(ISNUMBER(ER116),ER116,&quot;&quot;))</f><v></v></c><c r="IK116" s="38" t="str"><f aca="false">IF(ISNUMBER(GO116),GO116,IF(ISNUMBER(ES116),ES116,&quot;&quot;))</f><v></v></c><c r="IL116" s="38" t="str"><f aca="false">IF(ISNUMBER(GP116),GP116,IF(ISNUMBER(ET116),ET116,&quot;&quot;))</f><v></v></c><c r="IM116" s="38" t="str"><f aca="false">IF(ISNUMBER(GQ116),GQ116,IF(ISNUMBER(EU116),EU116,&quot;&quot;))</f><v></v></c><c r="IN116" s="38" t="str"><f aca="false">IF(ISNUMBER(GR116),GR116,IF(ISNUMBER(EV116),EV116,&quot;&quot;))</f><v></v></c><c r="IO116" s="38" t="str"><f aca="false">IF(ISNUMBER(GS116),GS116,IF(ISNUMBER(EW116),EW116,&quot;&quot;))</f><v></v></c><c r="IP116" s="38" t="str"><f aca="false">IF(ISNUMBER(GT116),GT116,IF(ISNUMBER(EX116),EX116,&quot;&quot;))</f><v></v></c><c r="IQ116" s="38" t="str"><f aca="false">IF(ISNUMBER(GU116),GU116,IF(ISNUMBER(EY116),EY116,&quot;&quot;))</f><v></v></c><c r="IR116" s="38" t="str"><f aca="false">IF(ISNUMBER(GV116),GV116,IF(ISNUMBER(EZ116),EZ116,&quot;&quot;))</f><v></v></c><c r="IS116" s="38" t="str"><f aca="false">IF(ISNUMBER(GW116),GW116,IF(ISNUMBER(FA116),FA116,&quot;&quot;))</f><v></v></c><c r="IT116" s="38" t="str"><f aca="false">IF(ISNUMBER(GX116),GX116,IF(ISNUMBER(FB116),FB116,&quot;&quot;))</f><v></v></c><c r="IU116" s="38" t="str"><f aca="false">IF(ISNUMBER(GY116),GY116,IF(ISNUMBER(FC116),FC116,&quot;&quot;))</f><v></v></c><c r="IV116" s="38" t="str"><f aca="false">IF(ISNUMBER(GZ116),GZ116,IF(ISNUMBER(FD116),FD116,&quot;&quot;))</f><v></v></c><c r="IW116" s="38" t="str"><f aca="false">IF(ISNUMBER(HA116),HA116,IF(ISNUMBER(FE116),FE116,&quot;&quot;))</f><v></v></c><c r="IX116" s="38" t="str"><f aca="false">IF(ISNUMBER(HB116),HB116,IF(ISNUMBER(FF116),FF116,&quot;&quot;))</f><v></v></c><c r="IY116" s="38" t="str"><f aca="false">IF(ISNUMBER(HC116),HC116,IF(ISNUMBER(FG116),FG116,&quot;&quot;))</f><v></v></c><c r="IZ116" s="38" t="str"><f aca="false">IF(ISNUMBER(HD116),HD116,IF(ISNUMBER(FH116),FH116,&quot;&quot;))</f><v></v></c><c r="JA116" s="38" t="str"><f aca="false">IF(ISNUMBER(HE116),HE116,IF(ISNUMBER(FI116),FI116,&quot;&quot;))</f><v></v></c><c r="JB116" s="38" t="str"><f aca="false">IF(ISNUMBER(HF116),HF116,IF(ISNUMBER(FJ116),FJ116,&quot;&quot;))</f><v></v></c><c r="JC116" s="38" t="str"><f aca="false">IF(ISNUMBER(HG116),HG116,IF(ISNUMBER(FK116),FK116,&quot;&quot;))</f><v></v></c><c r="JD116" s="38" t="str"><f aca="false">IF(ISNUMBER(HH116),HH116,IF(ISNUMBER(FL116),FL116,&quot;&quot;))</f><v></v></c><c r="JE116" s="38" t="str"><f aca="false">IF(ISNUMBER(HI116),HI116,IF(ISNUMBER(FM116),FM116,&quot;&quot;))</f><v></v></c><c r="JF116" s="38" t="str"><f aca="false">IF(ISNUMBER(HJ116),HJ116,IF(ISNUMBER(FN116),FN116,&quot;&quot;))</f><v></v></c><c r="JG116" s="38" t="str"><f aca="false">IF(ISNUMBER(HK116),HK116,IF(ISNUMBER(FO116),FO116,&quot;&quot;))</f><v></v></c><c r="JH116" s="38" t="str"><f aca="false">IF(ISNUMBER(HL116),HL116,IF(ISNUMBER(FP116),FP116,&quot;&quot;))</f><v></v></c><c r="JI116" s="38" t="str"><f aca="false">IF(ISNUMBER(HM116),HM116,IF(ISNUMBER(FQ116),FQ116,&quot;&quot;))</f><v></v></c><c r="JJ116" s="38" t="str"><f aca="false">IF(ISNUMBER(HN116),HN116,IF(ISNUMBER(FR116),FR116,&quot;&quot;))</f><v></v></c><c r="JK116" s="38" t="str"><f aca="false">IF(ISNUMBER(HO116),HO116,IF(ISNUMBER(FS116),FS116,&quot;&quot;))</f><v></v></c><c r="JL116" s="38" t="str"><f aca="false">IF(ISNUMBER(HP116),HP116,IF(ISNUMBER(FT116),FT116,&quot;&quot;))</f><v></v></c><c r="JM116" s="38" t="str"><f aca="false">IF(ISNUMBER(HQ116),HQ116,IF(ISNUMBER(FU116),FU116,&quot;&quot;))</f><v></v></c><c r="JN116" s="51" t="str"><f aca="false">IF(ISNUMBER(HR116),HR116,IF(ISNUMBER(FV116),FV116,&quot;&quot;))</f><v></v></c><c r="JO116" s="59" t="str"><f aca="false">IF(ISNUMBER(HS116),HS116,IF(ISNUMBER(FW116),FW116,&quot;&quot;))</f><v></v></c><c r="JP116" s="59" t="str"><f aca="false">IF(ISNUMBER(HT116),HT116,IF(ISNUMBER(FX116),FX116,&quot;&quot;))</f><v></v></c><c r="JQ116" s="59" t="str"><f aca="false">IF(ISNUMBER(HU116),HU116,IF(ISNUMBER(FY116),FY116,&quot;&quot;))</f><v></v></c><c r="JR116" s="59" t="str"><f aca="false">IF(ISNUMBER(HV116),HV116,IF(ISNUMBER(FZ116),FZ116,&quot;&quot;))</f><v></v></c><c r="JS116" s="59" t="str"><f aca="false">IF(ISNUMBER(HW116),HW116,IF(ISNUMBER(GA116),GA116,&quot;&quot;))</f><v></v></c><c r="JT116" s="59" t="str"><f aca="false">IF(ISNUMBER(HX116),HX116,IF(ISNUMBER(GB116),GB116,&quot;&quot;))</f><v></v></c><c r="JU116" s="59" t="str"><f aca="false">IF(ISNUMBER(HY116),HY116,IF(ISNUMBER(GC116),GC116,&quot;&quot;))</f><v></v></c><c r="JV116" s="59" t="str"><f aca="false">IF(ISNUMBER(HZ116),HZ116,IF(ISNUMBER(GD116),GD116,&quot;&quot;))</f><v></v></c><c r="JW116" s="59" t="str"><f aca="false">IF(ISNUMBER(IA116),IA116,IF(ISNUMBER(GE116),GE116,&quot;&quot;))</f><v></v></c><c r="JX116" s="59" t="str"><f aca="false">IF(ISNUMBER(IB116),IB116,IF(ISNUMBER(GF116),GF116,&quot;&quot;))</f><v></v></c><c r="JY116" s="59" t="str"><f aca="false">IF(ISNUMBER(IC116),IC116,IF(ISNUMBER(GG116),GG116,&quot;&quot;))</f><v></v></c><c r="JZ116" s="59" t="str"><f aca="false">IF(ISNUMBER(ID116),ID116,IF(ISNUMBER(GH116),GH116,&quot;&quot;))</f><v></v></c><c r="KA116" s="59" t="str"><f aca="false">IF(ISNUMBER(IE116),IE116,IF(ISNUMBER(GI116),GI116,&quot;&quot;))</f><v></v></c><c r="KB116" s="59" t="str"><f aca="false">IF(ISNUMBER(IF116),IF116,IF(ISNUMBER(GJ116),GJ116,&quot;&quot;))</f><v></v></c><c r="KC116" s="59" t="str"><f aca="false">IF(ISNUMBER(IG116),IG116,IF(ISNUMBER(GK116),GK116,&quot;&quot;))</f><v></v></c><c r="KD116" s="61" t="str"><f aca="false">IF(ISNUMBER(IH116),IH116,IF(ISNUMBER(GL116),GL116,&quot;&quot;))</f><v></v></c><c r="KE116" s="52" t="str"><f aca="false">IF(AND(ISNUMBER(II116),ISNUMBER(CU116)),II116-CU116,&quot;&quot;)</f><v></v></c><c r="KF116" s="38" t="str"><f aca="false">IF(AND(ISNUMBER(IJ116),ISNUMBER(CV116)),IJ116-CV116,&quot;&quot;)</f><v></v></c><c r="KG116" s="38" t="str"><f aca="false">IF(AND(ISNUMBER(IK116),ISNUMBER(CW116)),IK116-CW116,&quot;&quot;)</f><v></v></c><c r="KH116" s="38" t="str"><f aca="false">IF(AND(ISNUMBER(IL116),ISNUMBER(CX116)),IL116-CX116,&quot;&quot;)</f><v></v></c><c r="KI116" s="38" t="str"><f aca="false">IF(AND(ISNUMBER(IM116),ISNUMBER(CY116)),IM116-CY116,&quot;&quot;)</f><v></v></c><c r="KJ116" s="38" t="str"><f aca="false">IF(AND(ISNUMBER(IN116),ISNUMBER(CZ116)),IN116-CZ116,&quot;&quot;)</f><v></v></c><c r="KK116" s="38" t="str"><f aca="false">IF(AND(ISNUMBER(IO116),ISNUMBER(DA116)),IO116-DA116,&quot;&quot;)</f><v></v></c><c r="KL116" s="38" t="str"><f aca="false">IF(AND(ISNUMBER(IP116),ISNUMBER(DB116)),IP116-DB116,&quot;&quot;)</f><v></v></c><c r="KM116" s="38" t="str"><f aca="false">IF(AND(ISNUMBER(IQ116),ISNUMBER(DC116)),IQ116-DC116,&quot;&quot;)</f><v></v></c><c r="KN116" s="38" t="str"><f aca="false">IF(AND(ISNUMBER(IR116),ISNUMBER(DD116)),IR116-DD116,&quot;&quot;)</f><v></v></c><c r="KO116" s="38" t="str"><f aca="false">IF(AND(ISNUMBER(IS116),ISNUMBER(DE116)),IS116-DE116,&quot;&quot;)</f><v></v></c><c r="KP116" s="38" t="str"><f aca="false">IF(AND(ISNUMBER(IT116),ISNUMBER(DF116)),IT116-DF116,&quot;&quot;)</f><v></v></c><c r="KQ116" s="38" t="str"><f aca="false">IF(AND(ISNUMBER(IU116),ISNUMBER(DG116)),IU116-DG116,&quot;&quot;)</f><v></v></c><c r="KR116" s="38" t="str"><f aca="false">IF(AND(ISNUMBER(IV116),ISNUMBER(DH116)),IV116-DH116,&quot;&quot;)</f><v></v></c><c r="KS116" s="38" t="str"><f aca="false">IF(AND(ISNUMBER(IW116),ISNUMBER(DI116)),IW116-DI116,&quot;&quot;)</f><v></v></c><c r="KT116" s="38" t="str"><f aca="false">IF(AND(ISNUMBER(IX116),ISNUMBER(DJ116)),IX116-DJ116,&quot;&quot;)</f><v></v></c><c r="KU116" s="38" t="str"><f aca="false">IF(AND(ISNUMBER(IY116),ISNUMBER(DK116)),IY116-DK116,&quot;&quot;)</f><v></v></c><c r="KV116" s="38" t="str"><f aca="false">IF(AND(ISNUMBER(IZ116),ISNUMBER(DL116)),IZ116-DL116,&quot;&quot;)</f><v></v></c><c r="KW116" s="38" t="str"><f aca="false">IF(AND(ISNUMBER(JA116),ISNUMBER(DM116)),JA116-DM116,&quot;&quot;)</f><v></v></c><c r="KX116" s="38" t="str"><f aca="false">IF(AND(ISNUMBER(JB116),ISNUMBER(DN116)),JB116-DN116,&quot;&quot;)</f><v></v></c><c r="KY116" s="38" t="str"><f aca="false">IF(AND(ISNUMBER(JC116),ISNUMBER(DO116)),JC116-DO116,&quot;&quot;)</f><v></v></c><c r="KZ116" s="38" t="str"><f aca="false">IF(AND(ISNUMBER(JD116),ISNUMBER(DP116)),JD116-DP116,&quot;&quot;)</f><v></v></c><c r="LA116" s="38" t="str"><f aca="false">IF(AND(ISNUMBER(JE116),ISNUMBER(DQ116)),JE116-DQ116,&quot;&quot;)</f><v></v></c><c r="LB116" s="38" t="str"><f aca="false">IF(AND(ISNUMBER(JF116),ISNUMBER(DR116)),JF116-DR116,&quot;&quot;)</f><v></v></c><c r="LC116" s="38" t="str"><f aca="false">IF(AND(ISNUMBER(JG116),ISNUMBER(DS116)),JG116-DS116,&quot;&quot;)</f><v></v></c><c r="LD116" s="38" t="str"><f aca="false">IF(AND(ISNUMBER(JH116),ISNUMBER(DT116)),JH116-DT116,&quot;&quot;)</f><v></v></c><c r="LE116" s="38" t="str"><f aca="false">IF(AND(ISNUMBER(JI116),ISNUMBER(DU116)),JI116-DU116,&quot;&quot;)</f><v></v></c><c r="LF116" s="38" t="str"><f aca="false">IF(AND(ISNUMBER(JJ116),ISNUMBER(DV116)),JJ116-DV116,&quot;&quot;)</f><v></v></c><c r="LG116" s="38" t="str"><f aca="false">IF(AND(ISNUMBER(JK116),ISNUMBER(DW116)),JK116-DW116,&quot;&quot;)</f><v></v></c><c r="LH116" s="38" t="str"><f aca="false">IF(AND(ISNUMBER(JL116),ISNUMBER(DX116)),JL116-DX116,&quot;&quot;)</f><v></v></c><c r="LI116" s="38" t="str"><f aca="false">IF(AND(ISNUMBER(JM116),ISNUMBER(DY116)),JM116-DY116,&quot;&quot;)</f><v></v></c><c r="LJ116" s="38" t="str"><f aca="false">IF(AND(ISNUMBER(JN116),ISNUMBER(DZ116)),JN116-DZ116,&quot;&quot;)</f><v></v></c><c r="LK116" s="38" t="str"><f aca="false">IF(AND(ISNUMBER(JO116),ISNUMBER(EA116)),JO116-EA116,&quot;&quot;)</f><v></v></c><c r="LL116" s="38" t="str"><f aca="false">IF(AND(ISNUMBER(JP116),ISNUMBER(EB116)),JP116-EB116,&quot;&quot;)</f><v></v></c><c r="LM116" s="38" t="str"><f aca="false">IF(AND(ISNUMBER(JQ116),ISNUMBER(EC116)),JQ116-EC116,&quot;&quot;)</f><v></v></c><c r="LN116" s="38" t="str"><f aca="false">IF(AND(ISNUMBER(JR116),ISNUMBER(ED116)),JR116-ED116,&quot;&quot;)</f><v></v></c><c r="LO116" s="38" t="str"><f aca="false">IF(AND(ISNUMBER(JS116),ISNUMBER(EE116)),JS116-EE116,&quot;&quot;)</f><v></v></c><c r="LP116" s="38" t="str"><f aca="false">IF(AND(ISNUMBER(JT116),ISNUMBER(EF116)),JT116-EF116,&quot;&quot;)</f><v></v></c><c r="LQ116" s="38" t="str"><f aca="false">IF(AND(ISNUMBER(JU116),ISNUMBER(EG116)),JU116-EG116,&quot;&quot;)</f><v></v></c><c r="LR116" s="38" t="str"><f aca="false">IF(AND(ISNUMBER(JV116),ISNUMBER(EH116)),JV116-EH116,&quot;&quot;)</f><v></v></c><c r="LS116" s="38" t="str"><f aca="false">IF(AND(ISNUMBER(JW116),ISNUMBER(EI116)),JW116-EI116,&quot;&quot;)</f><v></v></c><c r="LT116" s="38" t="str"><f aca="false">IF(AND(ISNUMBER(JX116),ISNUMBER(EJ116)),JX116-EJ116,&quot;&quot;)</f><v></v></c><c r="LU116" s="38" t="str"><f aca="false">IF(AND(ISNUMBER(JY116),ISNUMBER(EK116)),JY116-EK116,&quot;&quot;)</f><v></v></c><c r="LV116" s="38" t="str"><f aca="false">IF(AND(ISNUMBER(JZ116),ISNUMBER(EL116)),JZ116-EL116,&quot;&quot;)</f><v></v></c><c r="LW116" s="38" t="str"><f aca="false">IF(AND(ISNUMBER(KA116),ISNUMBER(EM116)),KA116-EM116,&quot;&quot;)</f><v></v></c><c r="LX116" s="38" t="str"><f aca="false">IF(AND(ISNUMBER(KB116),ISNUMBER(EN116)),KB116-EN116,&quot;&quot;)</f><v></v></c><c r="LY116" s="38" t="str"><f aca="false">IF(AND(ISNUMBER(KC116),ISNUMBER(EO116)),KC116-EO116,&quot;&quot;)</f><v></v></c><c r="LZ116" s="38" t="str"><f aca="false">IF(AND(ISNUMBER(KD116),ISNUMBER(EP116)),KD116-EP116,&quot;&quot;)</f><v></v></c><c r="MA116" s="38" t="str"><f aca="false">IF(AND(ISNUMBER(HT116),ISNUMBER(FX116)),HT116-FX116,&quot;&quot;)</f><v></v></c><c r="MB116" s="38" t="str"><f aca="false">IF(AND(ISNUMBER(HU116),ISNUMBER(FY116)),HU116-FY116,&quot;&quot;)</f><v></v></c><c r="MC116" s="38" t="str"><f aca="false">IF(AND(ISNUMBER(HY116),ISNUMBER(GC116)),HY116-GC116,&quot;&quot;)</f><v></v></c><c r="MD116" s="38" t="n"><f aca="false">HZ116-GD116</f><v>0</v></c></row><row collapsed="false" customFormat="false" customHeight="true" hidden="false" ht="26.25" outlineLevel="0" r="117"><c r="A117" s="35" t="n"><v>41374</v></c><c r="B117" s="36" t="s"><v>540</v></c><c r="C117" s="36" t="s"><v>541</v></c><c r="D117" s="37" t="s"><v>339</v></c><c r="E117" s="38" t="n"><v>81</v></c><c r="F117" s="39" t="n"><v>11705</v></c><c r="G117" s="38" t="s"><v>340</v></c><c r="H117" s="38" t="s"><v>333</v></c><c r="I117" s="38" t="n"><v>1836477</v></c><c r="P117" s="42" t="n"><v>-0.5</v></c><c r="Q117" s="43" t="n"><v>-0.58</v></c><c r="R117" s="43"/><c r="S117" s="44" t="n"><v>41372</v></c><c r="T117" s="45" t="s"><v>542</v></c><c r="AH117" s="38" t="n"><v>0</v></c><c r="AI117" s="38" t="n"><f aca="false">IF(AND(ISNUMBER(SK),SK&gt;0),1,0)</f><v>0</v></c><c r="AK117" s="48" t="s"><v>371</v></c><c r="AL117" s="47"/><c r="AZ117" s="38" t="str"><f aca="false">IF(ISNUMBER(AM117),AM117+0.5*AN117,&quot;&quot;)</f><v></v></c><c r="BA117" s="38" t="str"><f aca="false">IF(ISNUMBER(AZ117),IF(ISNUMBER(Q117),AZ117-Q117,&quot;MISSING&quot;),&quot;&quot;)</f><v></v></c><c r="BB117" s="38" t="str"><f aca="false">IF(AND(ISNUMBER(AR117),ISNUMBER(Y117)),AR117-Y117,IF(ISNUMBER(AR117),&quot;MISSING&quot;,&quot;&quot;))</f><v></v></c><c r="BC117" s="48" t="s"><v>336</v></c><c r="BR117" s="38" t="str"><f aca="false">IF(ISNUMBER(BE117),BE117+0.5*BF117,&quot;&quot;)</f><v></v></c><c r="BS117" s="38" t="str"><f aca="false">IF(ISNUMBER(BR117),IF(ISNUMBER($Q117),BR117-$Q117,&quot;MISSING&quot;),&quot;&quot;)</f><v></v></c><c r="BT117" s="38" t="str"><f aca="false">IF(AND(ISNUMBER(BJ117),ISNUMBER($Y117)),BJ117-$Y117,IF(ISNUMBER(BJ117),&quot;MISSING&quot;,&quot;&quot;))</f><v></v></c><c r="BU117" s="38" t="n"><f aca="false">IF(AND(ISBLANK($AM117),ISBLANK($BE117)),0,1)</f><v>0</v></c><c r="BV117" s="38" t="n"><f aca="false">IF(AND(ISNUMBER($AM117),ISNUMBER($BE117)),1,0)</f><v>0</v></c><c r="BW117" s="38" t="str"><f aca="false">IF(BV117,SE_PREOP,&quot;&quot;)</f><v></v></c><c r="BX117" s="38" t="str"><f aca="false">IF(FU_6_AND_12,SE_6,&quot;&quot;)</f><v></v></c><c r="BY117" s="38" t="str"><f aca="false">IF(FU_6_AND_12,SE_12,&quot;&quot;)</f><v></v></c><c r="BZ117" s="49" t="n"><f aca="false">IF(AND(ISNUMBER(BC117),ISNUMBER(BE117)),BC117-A117,IF(ISNUMBER(AK117),AK117-A117,0))</f><v>0</v></c><c r="CA117" s="50" t="n"><f aca="false">IF(BZ117&gt;0,BZ117/30,&quot;&quot;)</f><v>0</v></c><c r="CB117" s="38" t="str"><f aca="false">IF(AND(ISNUMBER(AZ117),ISNUMBER(BR117)),(BR117-AZ117),&quot;&quot;)</f><v></v></c><c r="CC117" s="38" t="str"><f aca="false">IF(AND(ISNUMBER(AX117), ISNUMBER(AD117)), AVERAGE(AX117,AV117)-AVERAGE(AD117,AF117),&quot;&quot;)</f><v></v></c><c r="CD117" s="38" t="str"><f aca="false">IF(AND(ISNUMBER(BN117), ISNUMBER(AD117)), AVERAGE(BN117,BP117)-AVERAGE(AD117,AF117),&quot;&quot;)</f><v></v></c><c r="CE117" s="38" t="str"><f aca="false">IF(ISNUMBER(CD117),CD117,IF(ISNUMBER(CC117),CC117,&quot;&quot;))</f><v></v></c><c r="CF117" s="38" t="str"><f aca="false">IF(AND(ISNUMBER(SPH_PREOP),ISNUMBER(SE_LAST_)),SPH_PREOP+CYL_PREOP/2,&quot;&quot;)</f><v></v></c><c r="CG117" s="38" t="str"><f aca="false">IF(ISNUMBER(SE_12),SE_12,IF(ISNUMBER(SE_6),SE_6,&quot;&quot;))</f><v></v></c><c r="CH117" s="51" t="str"><f aca="false">IF(AND(ISNUMBER(SE_LAST_),ISNUMBER(REF_TARGET)),SE_LAST_-REF_TARGET,&quot;&quot;)</f><v></v></c><c r="CI117" s="52" t="str"><f aca="false">IF(ISNUMBER(Y117),IF(ISNUMBER(BJ117),BJ117-Y117,IF(ISNUMBER(AR117),AR117-Y117,&quot;&quot;)),&quot;&quot;)</f><v></v></c><c r="CJ117" s="38" t="str"><f aca="false">IF(ISNUMBER(Z117),IF(ISNUMBER(AT117),AT117-Z117,IF(ISNUMBER(BL117),BL117-Z117,&quot;&quot;)),&quot;&quot;)</f><v></v></c><c r="CK117" s="53" t="str"><f aca="false">IF(ISNUMBER(LAST_SE_ERROR),REF_TARGET,&quot;&quot;)</f><v></v></c><c r="CL117" s="53" t="str"><f aca="false">IF(AND(OR(ISNUMBER(BH117),ISNUMBER(AP117)),ISNUMBER(W117)),-LOG(20/W117)--LOG(20/IF(ISNUMBER(BH117),BH117,AP117)),&quot;&quot;)</f><v></v></c><c r="CM117" s="54" t="n"><f aca="false">IF(ISNUMBER(BF117),BF117,IF(ISNUMBER(AN117),AN117,&quot;&quot;))</f><v>0</v></c><c r="CN117" s="54" t="n"><f aca="false">IF(AND(ISNUMBER(CM117),ISNUMBER(U117)),CM117-U117,&quot;&quot;)</f><v>0</v></c><c r="CO117" s="55" t="n"><f aca="false">IF(ISNUMBER(BCVA_12),BCVA_12,IF(ISNUMBER(BCVA_6),BCVA_6,&quot;&quot;))</f><v>0</v></c><c r="CP117" s="55" t="n"><f aca="false">IF(ISNUMBER(CO117),PREOP_BCVA,&quot;&quot;)</f><v>0</v></c><c r="CQ117" s="56" t="n"><f aca="false">IF(AND(REF_TARGET&lt;=0,REF_TARGET&gt;-1),IF(ISNUMBER(UDVA_12),UDVA_12,IF(ISNUMBER(UDVA_6),UDVA_6,&quot;&quot;)),&quot;&quot;)</f><v>0</v></c><c r="CR117" s="53" t="str"><f aca="false">IF(ISNUMBER(PREOP_PENTACAM_RV),IF(ISNUMBER(SPH_6),IF(ISNUMBER($EQ117),0,1),&quot;&quot;),&quot;&quot;)</f><v></v></c><c r="CS117" s="53" t="str"><f aca="false">IF(ISNUMBER(PREOP_PENTACAM_RV),IF(ISNUMBER(SPH_12),IF(ISNUMBER($GM117),0,1),&quot;&quot;),&quot;&quot;)</f><v></v></c><c r="CT117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17" s="0" t="n"><v>7.69</v></c><c r="CV117" s="38" t="n"><v>7.55</v></c><c r="CW117" s="38" t="n"><v>160.2</v></c><c r="CX117" s="38" t="n"><v>-0.8</v></c><c r="CY117" s="38" t="n"><v>0.24</v></c><c r="CZ117" s="38" t="n"><v>0.36</v></c><c r="DA117" s="38" t="n"><v>2.64</v></c><c r="DB117" s="38" t="n"><v>3.21</v></c><c r="DC117" s="38" t="n"><v>575</v></c><c r="DD117" s="38" t="n"><v>575</v></c><c r="DE117" s="38" t="n"><v>606</v></c><c r="DF117" s="38" t="n"><v>623</v></c><c r="DG117" s="38" t="n"><v>628</v></c><c r="DH117" s="38" t="n"><v>614</v></c><c r="DI117" s="38" t="n"><v>570</v></c><c r="DJ117" s="38" t="n"><v>0.07</v></c><c r="DK117" s="38" t="n"><v>0.93</v></c><c r="DL117" s="38" t="n"><v>7.62</v></c><c r="DM117" s="38" t="n"><v>7.62</v></c><c r="DN117" s="38" t="n"><v>7.62</v></c><c r="DO117" s="38" t="n"><v>7.69</v></c><c r="DP117" s="38" t="n"><v>7.92</v></c><c r="DQ117" s="38" t="n"><v>8.13</v></c><c r="DR117" s="38" t="n"><v>0</v></c><c r="DS117" s="38" t="n"><v>0.9</v></c><c r="DT117" s="38" t="n"><v>6.71</v></c><c r="DU117" s="38" t="n"><v>6.67</v></c><c r="DV117" s="38" t="n"><v>6.67</v></c><c r="DW117" s="38" t="n"><v>6.82</v></c><c r="DX117" s="38" t="n"><v>7.05</v></c><c r="DY117" s="38" t="n"><v>0</v></c><c r="DZ117" s="38" t="n"><v>0</v></c><c r="EA117" s="58" t="n"><v>0.9</v></c><c r="EB117" s="59" t="n"><v>43.9</v></c><c r="EC117" s="59" t="n"><v>44.7</v></c><c r="ED117" s="59" t="n"><v>44.3</v></c><c r="EE117" s="59" t="n"><v>160.2</v></c><c r="EF117" s="59" t="n"><v>0.8</v></c><c r="EG117" s="59" t="n"><v>-5.9</v></c><c r="EH117" s="59" t="n"><v>-5.9</v></c><c r="EI117" s="59" t="n"><v>-5.9</v></c><c r="EJ117" s="59" t="n"><v>138.9</v></c><c r="EK117" s="59" t="n"><v>0</v></c><c r="EL117" s="59" t="n"><v>4.1</v></c><c r="EM117" s="59" t="n"><v>11.8</v></c><c r="EN117" s="59" t="n"><v>24.7</v></c><c r="EO117" s="59" t="n"><v>56.9</v></c><c r="EP117" s="60" t="n"><v>20</v></c><c r="II117" s="52" t="str"><f aca="false">IF(ISNUMBER(GM117),GM117,IF(ISNUMBER(EQ117),EQ117,&quot;&quot;))</f><v></v></c><c r="IJ117" s="38" t="str"><f aca="false">IF(ISNUMBER(GN117),GN117,IF(ISNUMBER(ER117),ER117,&quot;&quot;))</f><v></v></c><c r="IK117" s="38" t="str"><f aca="false">IF(ISNUMBER(GO117),GO117,IF(ISNUMBER(ES117),ES117,&quot;&quot;))</f><v></v></c><c r="IL117" s="38" t="str"><f aca="false">IF(ISNUMBER(GP117),GP117,IF(ISNUMBER(ET117),ET117,&quot;&quot;))</f><v></v></c><c r="IM117" s="38" t="str"><f aca="false">IF(ISNUMBER(GQ117),GQ117,IF(ISNUMBER(EU117),EU117,&quot;&quot;))</f><v></v></c><c r="IN117" s="38" t="str"><f aca="false">IF(ISNUMBER(GR117),GR117,IF(ISNUMBER(EV117),EV117,&quot;&quot;))</f><v></v></c><c r="IO117" s="38" t="str"><f aca="false">IF(ISNUMBER(GS117),GS117,IF(ISNUMBER(EW117),EW117,&quot;&quot;))</f><v></v></c><c r="IP117" s="38" t="str"><f aca="false">IF(ISNUMBER(GT117),GT117,IF(ISNUMBER(EX117),EX117,&quot;&quot;))</f><v></v></c><c r="IQ117" s="38" t="str"><f aca="false">IF(ISNUMBER(GU117),GU117,IF(ISNUMBER(EY117),EY117,&quot;&quot;))</f><v></v></c><c r="IR117" s="38" t="str"><f aca="false">IF(ISNUMBER(GV117),GV117,IF(ISNUMBER(EZ117),EZ117,&quot;&quot;))</f><v></v></c><c r="IS117" s="38" t="str"><f aca="false">IF(ISNUMBER(GW117),GW117,IF(ISNUMBER(FA117),FA117,&quot;&quot;))</f><v></v></c><c r="IT117" s="38" t="str"><f aca="false">IF(ISNUMBER(GX117),GX117,IF(ISNUMBER(FB117),FB117,&quot;&quot;))</f><v></v></c><c r="IU117" s="38" t="str"><f aca="false">IF(ISNUMBER(GY117),GY117,IF(ISNUMBER(FC117),FC117,&quot;&quot;))</f><v></v></c><c r="IV117" s="38" t="str"><f aca="false">IF(ISNUMBER(GZ117),GZ117,IF(ISNUMBER(FD117),FD117,&quot;&quot;))</f><v></v></c><c r="IW117" s="38" t="str"><f aca="false">IF(ISNUMBER(HA117),HA117,IF(ISNUMBER(FE117),FE117,&quot;&quot;))</f><v></v></c><c r="IX117" s="38" t="str"><f aca="false">IF(ISNUMBER(HB117),HB117,IF(ISNUMBER(FF117),FF117,&quot;&quot;))</f><v></v></c><c r="IY117" s="38" t="str"><f aca="false">IF(ISNUMBER(HC117),HC117,IF(ISNUMBER(FG117),FG117,&quot;&quot;))</f><v></v></c><c r="IZ117" s="38" t="str"><f aca="false">IF(ISNUMBER(HD117),HD117,IF(ISNUMBER(FH117),FH117,&quot;&quot;))</f><v></v></c><c r="JA117" s="38" t="str"><f aca="false">IF(ISNUMBER(HE117),HE117,IF(ISNUMBER(FI117),FI117,&quot;&quot;))</f><v></v></c><c r="JB117" s="38" t="str"><f aca="false">IF(ISNUMBER(HF117),HF117,IF(ISNUMBER(FJ117),FJ117,&quot;&quot;))</f><v></v></c><c r="JC117" s="38" t="str"><f aca="false">IF(ISNUMBER(HG117),HG117,IF(ISNUMBER(FK117),FK117,&quot;&quot;))</f><v></v></c><c r="JD117" s="38" t="str"><f aca="false">IF(ISNUMBER(HH117),HH117,IF(ISNUMBER(FL117),FL117,&quot;&quot;))</f><v></v></c><c r="JE117" s="38" t="str"><f aca="false">IF(ISNUMBER(HI117),HI117,IF(ISNUMBER(FM117),FM117,&quot;&quot;))</f><v></v></c><c r="JF117" s="38" t="str"><f aca="false">IF(ISNUMBER(HJ117),HJ117,IF(ISNUMBER(FN117),FN117,&quot;&quot;))</f><v></v></c><c r="JG117" s="38" t="str"><f aca="false">IF(ISNUMBER(HK117),HK117,IF(ISNUMBER(FO117),FO117,&quot;&quot;))</f><v></v></c><c r="JH117" s="38" t="str"><f aca="false">IF(ISNUMBER(HL117),HL117,IF(ISNUMBER(FP117),FP117,&quot;&quot;))</f><v></v></c><c r="JI117" s="38" t="str"><f aca="false">IF(ISNUMBER(HM117),HM117,IF(ISNUMBER(FQ117),FQ117,&quot;&quot;))</f><v></v></c><c r="JJ117" s="38" t="str"><f aca="false">IF(ISNUMBER(HN117),HN117,IF(ISNUMBER(FR117),FR117,&quot;&quot;))</f><v></v></c><c r="JK117" s="38" t="str"><f aca="false">IF(ISNUMBER(HO117),HO117,IF(ISNUMBER(FS117),FS117,&quot;&quot;))</f><v></v></c><c r="JL117" s="38" t="str"><f aca="false">IF(ISNUMBER(HP117),HP117,IF(ISNUMBER(FT117),FT117,&quot;&quot;))</f><v></v></c><c r="JM117" s="38" t="str"><f aca="false">IF(ISNUMBER(HQ117),HQ117,IF(ISNUMBER(FU117),FU117,&quot;&quot;))</f><v></v></c><c r="JN117" s="51" t="str"><f aca="false">IF(ISNUMBER(HR117),HR117,IF(ISNUMBER(FV117),FV117,&quot;&quot;))</f><v></v></c><c r="JO117" s="59" t="str"><f aca="false">IF(ISNUMBER(HS117),HS117,IF(ISNUMBER(FW117),FW117,&quot;&quot;))</f><v></v></c><c r="JP117" s="59" t="str"><f aca="false">IF(ISNUMBER(HT117),HT117,IF(ISNUMBER(FX117),FX117,&quot;&quot;))</f><v></v></c><c r="JQ117" s="59" t="str"><f aca="false">IF(ISNUMBER(HU117),HU117,IF(ISNUMBER(FY117),FY117,&quot;&quot;))</f><v></v></c><c r="JR117" s="59" t="str"><f aca="false">IF(ISNUMBER(HV117),HV117,IF(ISNUMBER(FZ117),FZ117,&quot;&quot;))</f><v></v></c><c r="JS117" s="59" t="str"><f aca="false">IF(ISNUMBER(HW117),HW117,IF(ISNUMBER(GA117),GA117,&quot;&quot;))</f><v></v></c><c r="JT117" s="59" t="str"><f aca="false">IF(ISNUMBER(HX117),HX117,IF(ISNUMBER(GB117),GB117,&quot;&quot;))</f><v></v></c><c r="JU117" s="59" t="str"><f aca="false">IF(ISNUMBER(HY117),HY117,IF(ISNUMBER(GC117),GC117,&quot;&quot;))</f><v></v></c><c r="JV117" s="59" t="str"><f aca="false">IF(ISNUMBER(HZ117),HZ117,IF(ISNUMBER(GD117),GD117,&quot;&quot;))</f><v></v></c><c r="JW117" s="59" t="str"><f aca="false">IF(ISNUMBER(IA117),IA117,IF(ISNUMBER(GE117),GE117,&quot;&quot;))</f><v></v></c><c r="JX117" s="59" t="str"><f aca="false">IF(ISNUMBER(IB117),IB117,IF(ISNUMBER(GF117),GF117,&quot;&quot;))</f><v></v></c><c r="JY117" s="59" t="str"><f aca="false">IF(ISNUMBER(IC117),IC117,IF(ISNUMBER(GG117),GG117,&quot;&quot;))</f><v></v></c><c r="JZ117" s="59" t="str"><f aca="false">IF(ISNUMBER(ID117),ID117,IF(ISNUMBER(GH117),GH117,&quot;&quot;))</f><v></v></c><c r="KA117" s="59" t="str"><f aca="false">IF(ISNUMBER(IE117),IE117,IF(ISNUMBER(GI117),GI117,&quot;&quot;))</f><v></v></c><c r="KB117" s="59" t="str"><f aca="false">IF(ISNUMBER(IF117),IF117,IF(ISNUMBER(GJ117),GJ117,&quot;&quot;))</f><v></v></c><c r="KC117" s="59" t="str"><f aca="false">IF(ISNUMBER(IG117),IG117,IF(ISNUMBER(GK117),GK117,&quot;&quot;))</f><v></v></c><c r="KD117" s="61" t="str"><f aca="false">IF(ISNUMBER(IH117),IH117,IF(ISNUMBER(GL117),GL117,&quot;&quot;))</f><v></v></c><c r="KE117" s="52" t="str"><f aca="false">IF(AND(ISNUMBER(II117),ISNUMBER(CU117)),II117-CU117,&quot;&quot;)</f><v></v></c><c r="KF117" s="38" t="str"><f aca="false">IF(AND(ISNUMBER(IJ117),ISNUMBER(CV117)),IJ117-CV117,&quot;&quot;)</f><v></v></c><c r="KG117" s="38" t="str"><f aca="false">IF(AND(ISNUMBER(IK117),ISNUMBER(CW117)),IK117-CW117,&quot;&quot;)</f><v></v></c><c r="KH117" s="38" t="str"><f aca="false">IF(AND(ISNUMBER(IL117),ISNUMBER(CX117)),IL117-CX117,&quot;&quot;)</f><v></v></c><c r="KI117" s="38" t="str"><f aca="false">IF(AND(ISNUMBER(IM117),ISNUMBER(CY117)),IM117-CY117,&quot;&quot;)</f><v></v></c><c r="KJ117" s="38" t="str"><f aca="false">IF(AND(ISNUMBER(IN117),ISNUMBER(CZ117)),IN117-CZ117,&quot;&quot;)</f><v></v></c><c r="KK117" s="38" t="str"><f aca="false">IF(AND(ISNUMBER(IO117),ISNUMBER(DA117)),IO117-DA117,&quot;&quot;)</f><v></v></c><c r="KL117" s="38" t="str"><f aca="false">IF(AND(ISNUMBER(IP117),ISNUMBER(DB117)),IP117-DB117,&quot;&quot;)</f><v></v></c><c r="KM117" s="38" t="str"><f aca="false">IF(AND(ISNUMBER(IQ117),ISNUMBER(DC117)),IQ117-DC117,&quot;&quot;)</f><v></v></c><c r="KN117" s="38" t="str"><f aca="false">IF(AND(ISNUMBER(IR117),ISNUMBER(DD117)),IR117-DD117,&quot;&quot;)</f><v></v></c><c r="KO117" s="38" t="str"><f aca="false">IF(AND(ISNUMBER(IS117),ISNUMBER(DE117)),IS117-DE117,&quot;&quot;)</f><v></v></c><c r="KP117" s="38" t="str"><f aca="false">IF(AND(ISNUMBER(IT117),ISNUMBER(DF117)),IT117-DF117,&quot;&quot;)</f><v></v></c><c r="KQ117" s="38" t="str"><f aca="false">IF(AND(ISNUMBER(IU117),ISNUMBER(DG117)),IU117-DG117,&quot;&quot;)</f><v></v></c><c r="KR117" s="38" t="str"><f aca="false">IF(AND(ISNUMBER(IV117),ISNUMBER(DH117)),IV117-DH117,&quot;&quot;)</f><v></v></c><c r="KS117" s="38" t="str"><f aca="false">IF(AND(ISNUMBER(IW117),ISNUMBER(DI117)),IW117-DI117,&quot;&quot;)</f><v></v></c><c r="KT117" s="38" t="str"><f aca="false">IF(AND(ISNUMBER(IX117),ISNUMBER(DJ117)),IX117-DJ117,&quot;&quot;)</f><v></v></c><c r="KU117" s="38" t="str"><f aca="false">IF(AND(ISNUMBER(IY117),ISNUMBER(DK117)),IY117-DK117,&quot;&quot;)</f><v></v></c><c r="KV117" s="38" t="str"><f aca="false">IF(AND(ISNUMBER(IZ117),ISNUMBER(DL117)),IZ117-DL117,&quot;&quot;)</f><v></v></c><c r="KW117" s="38" t="str"><f aca="false">IF(AND(ISNUMBER(JA117),ISNUMBER(DM117)),JA117-DM117,&quot;&quot;)</f><v></v></c><c r="KX117" s="38" t="str"><f aca="false">IF(AND(ISNUMBER(JB117),ISNUMBER(DN117)),JB117-DN117,&quot;&quot;)</f><v></v></c><c r="KY117" s="38" t="str"><f aca="false">IF(AND(ISNUMBER(JC117),ISNUMBER(DO117)),JC117-DO117,&quot;&quot;)</f><v></v></c><c r="KZ117" s="38" t="str"><f aca="false">IF(AND(ISNUMBER(JD117),ISNUMBER(DP117)),JD117-DP117,&quot;&quot;)</f><v></v></c><c r="LA117" s="38" t="str"><f aca="false">IF(AND(ISNUMBER(JE117),ISNUMBER(DQ117)),JE117-DQ117,&quot;&quot;)</f><v></v></c><c r="LB117" s="38" t="str"><f aca="false">IF(AND(ISNUMBER(JF117),ISNUMBER(DR117)),JF117-DR117,&quot;&quot;)</f><v></v></c><c r="LC117" s="38" t="str"><f aca="false">IF(AND(ISNUMBER(JG117),ISNUMBER(DS117)),JG117-DS117,&quot;&quot;)</f><v></v></c><c r="LD117" s="38" t="str"><f aca="false">IF(AND(ISNUMBER(JH117),ISNUMBER(DT117)),JH117-DT117,&quot;&quot;)</f><v></v></c><c r="LE117" s="38" t="str"><f aca="false">IF(AND(ISNUMBER(JI117),ISNUMBER(DU117)),JI117-DU117,&quot;&quot;)</f><v></v></c><c r="LF117" s="38" t="str"><f aca="false">IF(AND(ISNUMBER(JJ117),ISNUMBER(DV117)),JJ117-DV117,&quot;&quot;)</f><v></v></c><c r="LG117" s="38" t="str"><f aca="false">IF(AND(ISNUMBER(JK117),ISNUMBER(DW117)),JK117-DW117,&quot;&quot;)</f><v></v></c><c r="LH117" s="38" t="str"><f aca="false">IF(AND(ISNUMBER(JL117),ISNUMBER(DX117)),JL117-DX117,&quot;&quot;)</f><v></v></c><c r="LI117" s="38" t="str"><f aca="false">IF(AND(ISNUMBER(JM117),ISNUMBER(DY117)),JM117-DY117,&quot;&quot;)</f><v></v></c><c r="LJ117" s="38" t="str"><f aca="false">IF(AND(ISNUMBER(JN117),ISNUMBER(DZ117)),JN117-DZ117,&quot;&quot;)</f><v></v></c><c r="LK117" s="38" t="str"><f aca="false">IF(AND(ISNUMBER(JO117),ISNUMBER(EA117)),JO117-EA117,&quot;&quot;)</f><v></v></c><c r="LL117" s="38" t="str"><f aca="false">IF(AND(ISNUMBER(JP117),ISNUMBER(EB117)),JP117-EB117,&quot;&quot;)</f><v></v></c><c r="LM117" s="38" t="str"><f aca="false">IF(AND(ISNUMBER(JQ117),ISNUMBER(EC117)),JQ117-EC117,&quot;&quot;)</f><v></v></c><c r="LN117" s="38" t="str"><f aca="false">IF(AND(ISNUMBER(JR117),ISNUMBER(ED117)),JR117-ED117,&quot;&quot;)</f><v></v></c><c r="LO117" s="38" t="str"><f aca="false">IF(AND(ISNUMBER(JS117),ISNUMBER(EE117)),JS117-EE117,&quot;&quot;)</f><v></v></c><c r="LP117" s="38" t="str"><f aca="false">IF(AND(ISNUMBER(JT117),ISNUMBER(EF117)),JT117-EF117,&quot;&quot;)</f><v></v></c><c r="LQ117" s="38" t="str"><f aca="false">IF(AND(ISNUMBER(JU117),ISNUMBER(EG117)),JU117-EG117,&quot;&quot;)</f><v></v></c><c r="LR117" s="38" t="str"><f aca="false">IF(AND(ISNUMBER(JV117),ISNUMBER(EH117)),JV117-EH117,&quot;&quot;)</f><v></v></c><c r="LS117" s="38" t="str"><f aca="false">IF(AND(ISNUMBER(JW117),ISNUMBER(EI117)),JW117-EI117,&quot;&quot;)</f><v></v></c><c r="LT117" s="38" t="str"><f aca="false">IF(AND(ISNUMBER(JX117),ISNUMBER(EJ117)),JX117-EJ117,&quot;&quot;)</f><v></v></c><c r="LU117" s="38" t="str"><f aca="false">IF(AND(ISNUMBER(JY117),ISNUMBER(EK117)),JY117-EK117,&quot;&quot;)</f><v></v></c><c r="LV117" s="38" t="str"><f aca="false">IF(AND(ISNUMBER(JZ117),ISNUMBER(EL117)),JZ117-EL117,&quot;&quot;)</f><v></v></c><c r="LW117" s="38" t="str"><f aca="false">IF(AND(ISNUMBER(KA117),ISNUMBER(EM117)),KA117-EM117,&quot;&quot;)</f><v></v></c><c r="LX117" s="38" t="str"><f aca="false">IF(AND(ISNUMBER(KB117),ISNUMBER(EN117)),KB117-EN117,&quot;&quot;)</f><v></v></c><c r="LY117" s="38" t="str"><f aca="false">IF(AND(ISNUMBER(KC117),ISNUMBER(EO117)),KC117-EO117,&quot;&quot;)</f><v></v></c><c r="LZ117" s="38" t="str"><f aca="false">IF(AND(ISNUMBER(KD117),ISNUMBER(EP117)),KD117-EP117,&quot;&quot;)</f><v></v></c><c r="MA117" s="38" t="str"><f aca="false">IF(AND(ISNUMBER(HT117),ISNUMBER(FX117)),HT117-FX117,&quot;&quot;)</f><v></v></c><c r="MB117" s="38" t="str"><f aca="false">IF(AND(ISNUMBER(HU117),ISNUMBER(FY117)),HU117-FY117,&quot;&quot;)</f><v></v></c><c r="MC117" s="38" t="str"><f aca="false">IF(AND(ISNUMBER(HY117),ISNUMBER(GC117)),HY117-GC117,&quot;&quot;)</f><v></v></c><c r="MD117" s="38" t="n"><f aca="false">HZ117-GD117</f><v>0</v></c></row><row collapsed="false" customFormat="false" customHeight="true" hidden="false" ht="26.25" outlineLevel="0" r="118"><c r="A118" s="35" t="n"><v>41367</v></c><c r="B118" s="36" t="s"><v>540</v></c><c r="C118" s="36" t="s"><v>543</v></c><c r="D118" s="37" t="s"><v>331</v></c><c r="E118" s="38" t="n"><v>81</v></c><c r="F118" s="39" t="n"><v>11705</v></c><c r="G118" s="38" t="s"><v>340</v></c><c r="H118" s="38" t="s"><v>333</v></c><c r="I118" s="38" t="n"><v>1836477</v></c><c r="P118" s="42" t="n"><v>-0.5</v></c><c r="Q118" s="43" t="n"><v>-0.52</v></c><c r="R118" s="43"/><c r="S118" s="44" t="n"><v>41365</v></c><c r="X118" s="38" t="n"><v>17</v></c><c r="Y118" s="38" t="n"><v>583</v></c><c r="AH118" s="38" t="n"><v>1</v></c><c r="AI118" s="38" t="n"><f aca="false">IF(AND(ISNUMBER(SK),SK&gt;0),1,0)</f><v>1</v></c><c r="AJ118" s="34"/><c r="AK118" s="48" t="s"><v>371</v></c><c r="AZ118" s="38" t="str"><f aca="false">IF(ISNUMBER(AM118),AM118+0.5*AN118,&quot;&quot;)</f><v></v></c><c r="BA118" s="38" t="str"><f aca="false">IF(ISNUMBER(AZ118),IF(ISNUMBER(Q118),AZ118-Q118,&quot;MISSING&quot;),&quot;&quot;)</f><v></v></c><c r="BB118" s="38" t="str"><f aca="false">IF(AND(ISNUMBER(AR118),ISNUMBER(Y118)),AR118-Y118,IF(ISNUMBER(AR118),&quot;MISSING&quot;,&quot;&quot;))</f><v></v></c><c r="BC118" s="48" t="s"><v>336</v></c><c r="BR118" s="38" t="str"><f aca="false">IF(ISNUMBER(BE118),BE118+0.5*BF118,&quot;&quot;)</f><v></v></c><c r="BS118" s="38" t="str"><f aca="false">IF(ISNUMBER(BR118),IF(ISNUMBER($Q118),BR118-$Q118,&quot;MISSING&quot;),&quot;&quot;)</f><v></v></c><c r="BT118" s="38" t="str"><f aca="false">IF(AND(ISNUMBER(BJ118),ISNUMBER($Y118)),BJ118-$Y118,IF(ISNUMBER(BJ118),&quot;MISSING&quot;,&quot;&quot;))</f><v></v></c><c r="BU118" s="38" t="n"><f aca="false">IF(AND(ISBLANK($AM118),ISBLANK($BE118)),0,1)</f><v>0</v></c><c r="BV118" s="38" t="n"><f aca="false">IF(AND(ISNUMBER($AM118),ISNUMBER($BE118)),1,0)</f><v>0</v></c><c r="BW118" s="38" t="str"><f aca="false">IF(BV118,SE_PREOP,&quot;&quot;)</f><v></v></c><c r="BX118" s="38" t="str"><f aca="false">IF(FU_6_AND_12,SE_6,&quot;&quot;)</f><v></v></c><c r="BY118" s="38" t="str"><f aca="false">IF(FU_6_AND_12,SE_12,&quot;&quot;)</f><v></v></c><c r="BZ118" s="49" t="n"><f aca="false">IF(AND(ISNUMBER(BC118),ISNUMBER(BE118)),BC118-A118,IF(ISNUMBER(AK118),AK118-A118,0))</f><v>0</v></c><c r="CA118" s="50" t="n"><f aca="false">IF(BZ118&gt;0,BZ118/30,&quot;&quot;)</f><v>0</v></c><c r="CB118" s="38" t="str"><f aca="false">IF(AND(ISNUMBER(AZ118),ISNUMBER(BR118)),(BR118-AZ118),&quot;&quot;)</f><v></v></c><c r="CC118" s="38" t="str"><f aca="false">IF(AND(ISNUMBER(AX118), ISNUMBER(AD118)), AVERAGE(AX118,AV118)-AVERAGE(AD118,AF118),&quot;&quot;)</f><v></v></c><c r="CD118" s="38" t="str"><f aca="false">IF(AND(ISNUMBER(BN118), ISNUMBER(AD118)), AVERAGE(BN118,BP118)-AVERAGE(AD118,AF118),&quot;&quot;)</f><v></v></c><c r="CE118" s="38" t="str"><f aca="false">IF(ISNUMBER(CD118),CD118,IF(ISNUMBER(CC118),CC118,&quot;&quot;))</f><v></v></c><c r="CF118" s="38" t="str"><f aca="false">IF(AND(ISNUMBER(SPH_PREOP),ISNUMBER(SE_LAST_)),SPH_PREOP+CYL_PREOP/2,&quot;&quot;)</f><v></v></c><c r="CG118" s="38" t="str"><f aca="false">IF(ISNUMBER(SE_12),SE_12,IF(ISNUMBER(SE_6),SE_6,&quot;&quot;))</f><v></v></c><c r="CH118" s="51" t="str"><f aca="false">IF(AND(ISNUMBER(SE_LAST_),ISNUMBER(REF_TARGET)),SE_LAST_-REF_TARGET,&quot;&quot;)</f><v></v></c><c r="CI118" s="52" t="str"><f aca="false">IF(ISNUMBER(Y118),IF(ISNUMBER(BJ118),BJ118-Y118,IF(ISNUMBER(AR118),AR118-Y118,&quot;&quot;)),&quot;&quot;)</f><v></v></c><c r="CJ118" s="38" t="str"><f aca="false">IF(ISNUMBER(Z118),IF(ISNUMBER(AT118),AT118-Z118,IF(ISNUMBER(BL118),BL118-Z118,&quot;&quot;)),&quot;&quot;)</f><v></v></c><c r="CK118" s="53" t="str"><f aca="false">IF(ISNUMBER(LAST_SE_ERROR),REF_TARGET,&quot;&quot;)</f><v></v></c><c r="CL118" s="53" t="str"><f aca="false">IF(AND(OR(ISNUMBER(BH118),ISNUMBER(AP118)),ISNUMBER(W118)),-LOG(20/W118)--LOG(20/IF(ISNUMBER(BH118),BH118,AP118)),&quot;&quot;)</f><v></v></c><c r="CM118" s="54" t="n"><f aca="false">IF(ISNUMBER(BF118),BF118,IF(ISNUMBER(AN118),AN118,&quot;&quot;))</f><v>0</v></c><c r="CN118" s="54" t="n"><f aca="false">IF(AND(ISNUMBER(CM118),ISNUMBER(U118)),CM118-U118,&quot;&quot;)</f><v>0</v></c><c r="CO118" s="55" t="n"><f aca="false">IF(ISNUMBER(BCVA_12),BCVA_12,IF(ISNUMBER(BCVA_6),BCVA_6,&quot;&quot;))</f><v>0</v></c><c r="CP118" s="55" t="n"><f aca="false">IF(ISNUMBER(CO118),PREOP_BCVA,&quot;&quot;)</f><v>0</v></c><c r="CQ118" s="56" t="n"><f aca="false">IF(AND(REF_TARGET&lt;=0,REF_TARGET&gt;-1),IF(ISNUMBER(UDVA_12),UDVA_12,IF(ISNUMBER(UDVA_6),UDVA_6,&quot;&quot;)),&quot;&quot;)</f><v>0</v></c><c r="CR118" s="53" t="str"><f aca="false">IF(ISNUMBER(PREOP_PENTACAM_RV),IF(ISNUMBER(SPH_6),IF(ISNUMBER($EQ118),0,1),&quot;&quot;),&quot;&quot;)</f><v></v></c><c r="CS118" s="53" t="str"><f aca="false">IF(ISNUMBER(PREOP_PENTACAM_RV),IF(ISNUMBER(SPH_12),IF(ISNUMBER($GM118),0,1),&quot;&quot;),&quot;&quot;)</f><v></v></c><c r="CT118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18" s="0" t="n"><v>7.74</v></c><c r="CV118" s="38" t="n"><v>7.67</v></c><c r="CW118" s="38" t="n"><v>8</v></c><c r="CX118" s="38" t="n"><v>-0.4</v></c><c r="CY118" s="38" t="n"><v>0.04</v></c><c r="CZ118" s="38" t="n"><v>0.24</v></c><c r="DA118" s="38" t="n"><v>2.63</v></c><c r="DB118" s="38" t="n"><v>3.22</v></c><c r="DC118" s="38" t="n"><v>588</v></c><c r="DD118" s="38" t="n"><v>593</v></c><c r="DE118" s="38" t="n"><v>627</v></c><c r="DF118" s="38" t="n"><v>624</v></c><c r="DG118" s="38" t="n"><v>633</v></c><c r="DH118" s="38" t="n"><v>620</v></c><c r="DI118" s="38" t="n"><v>574</v></c><c r="DJ118" s="38" t="n"><v>0.84</v></c><c r="DK118" s="38" t="n"><v>1.16</v></c><c r="DL118" s="38" t="n"><v>7.75</v></c><c r="DM118" s="38" t="n"><v>7.64</v></c><c r="DN118" s="38" t="n"><v>7.61</v></c><c r="DO118" s="38" t="n"><v>7.66</v></c><c r="DP118" s="38" t="n"><v>7.85</v></c><c r="DQ118" s="38" t="n"><v>7.87</v></c><c r="DR118" s="38" t="n"><v>0</v></c><c r="DS118" s="38" t="n"><v>1</v></c><c r="DT118" s="38" t="n"><v>6.83</v></c><c r="DU118" s="38" t="n"><v>6.79</v></c><c r="DV118" s="38" t="n"><v>6.64</v></c><c r="DW118" s="38" t="n"><v>6.76</v></c><c r="DX118" s="38" t="n"><v>6.97</v></c><c r="DY118" s="38" t="n"><v>0</v></c><c r="DZ118" s="38" t="n"><v>0</v></c><c r="EA118" s="58" t="n"><v>1</v></c><c r="EB118" s="59" t="n"><v>43.6</v></c><c r="EC118" s="59" t="n"><v>44</v></c><c r="ED118" s="59" t="n"><v>43.8</v></c><c r="EE118" s="59" t="n"><v>8</v></c><c r="EF118" s="59" t="n"><v>0.4</v></c><c r="EG118" s="59" t="n"><v>-5.8</v></c><c r="EH118" s="59" t="n"><v>-5.9</v></c><c r="EI118" s="59" t="n"><v>-5.9</v></c><c r="EJ118" s="59" t="n"><v>15.1</v></c><c r="EK118" s="59" t="n"><v>0.1</v></c><c r="EL118" s="59" t="n"><v>4.2</v></c><c r="EM118" s="59" t="n"><v>12.1</v></c><c r="EN118" s="59" t="n"><v>25.1</v></c><c r="EO118" s="59" t="n"><v>58.1</v></c><c r="EP118" s="60" t="n"><v>19</v></c><c r="II118" s="52" t="str"><f aca="false">IF(ISNUMBER(GM118),GM118,IF(ISNUMBER(EQ118),EQ118,&quot;&quot;))</f><v></v></c><c r="IJ118" s="38" t="str"><f aca="false">IF(ISNUMBER(GN118),GN118,IF(ISNUMBER(ER118),ER118,&quot;&quot;))</f><v></v></c><c r="IK118" s="38" t="str"><f aca="false">IF(ISNUMBER(GO118),GO118,IF(ISNUMBER(ES118),ES118,&quot;&quot;))</f><v></v></c><c r="IL118" s="38" t="str"><f aca="false">IF(ISNUMBER(GP118),GP118,IF(ISNUMBER(ET118),ET118,&quot;&quot;))</f><v></v></c><c r="IM118" s="38" t="str"><f aca="false">IF(ISNUMBER(GQ118),GQ118,IF(ISNUMBER(EU118),EU118,&quot;&quot;))</f><v></v></c><c r="IN118" s="38" t="str"><f aca="false">IF(ISNUMBER(GR118),GR118,IF(ISNUMBER(EV118),EV118,&quot;&quot;))</f><v></v></c><c r="IO118" s="38" t="str"><f aca="false">IF(ISNUMBER(GS118),GS118,IF(ISNUMBER(EW118),EW118,&quot;&quot;))</f><v></v></c><c r="IP118" s="38" t="str"><f aca="false">IF(ISNUMBER(GT118),GT118,IF(ISNUMBER(EX118),EX118,&quot;&quot;))</f><v></v></c><c r="IQ118" s="38" t="str"><f aca="false">IF(ISNUMBER(GU118),GU118,IF(ISNUMBER(EY118),EY118,&quot;&quot;))</f><v></v></c><c r="IR118" s="38" t="str"><f aca="false">IF(ISNUMBER(GV118),GV118,IF(ISNUMBER(EZ118),EZ118,&quot;&quot;))</f><v></v></c><c r="IS118" s="38" t="str"><f aca="false">IF(ISNUMBER(GW118),GW118,IF(ISNUMBER(FA118),FA118,&quot;&quot;))</f><v></v></c><c r="IT118" s="38" t="str"><f aca="false">IF(ISNUMBER(GX118),GX118,IF(ISNUMBER(FB118),FB118,&quot;&quot;))</f><v></v></c><c r="IU118" s="38" t="str"><f aca="false">IF(ISNUMBER(GY118),GY118,IF(ISNUMBER(FC118),FC118,&quot;&quot;))</f><v></v></c><c r="IV118" s="38" t="str"><f aca="false">IF(ISNUMBER(GZ118),GZ118,IF(ISNUMBER(FD118),FD118,&quot;&quot;))</f><v></v></c><c r="IW118" s="38" t="str"><f aca="false">IF(ISNUMBER(HA118),HA118,IF(ISNUMBER(FE118),FE118,&quot;&quot;))</f><v></v></c><c r="IX118" s="38" t="str"><f aca="false">IF(ISNUMBER(HB118),HB118,IF(ISNUMBER(FF118),FF118,&quot;&quot;))</f><v></v></c><c r="IY118" s="38" t="str"><f aca="false">IF(ISNUMBER(HC118),HC118,IF(ISNUMBER(FG118),FG118,&quot;&quot;))</f><v></v></c><c r="IZ118" s="38" t="str"><f aca="false">IF(ISNUMBER(HD118),HD118,IF(ISNUMBER(FH118),FH118,&quot;&quot;))</f><v></v></c><c r="JA118" s="38" t="str"><f aca="false">IF(ISNUMBER(HE118),HE118,IF(ISNUMBER(FI118),FI118,&quot;&quot;))</f><v></v></c><c r="JB118" s="38" t="str"><f aca="false">IF(ISNUMBER(HF118),HF118,IF(ISNUMBER(FJ118),FJ118,&quot;&quot;))</f><v></v></c><c r="JC118" s="38" t="str"><f aca="false">IF(ISNUMBER(HG118),HG118,IF(ISNUMBER(FK118),FK118,&quot;&quot;))</f><v></v></c><c r="JD118" s="38" t="str"><f aca="false">IF(ISNUMBER(HH118),HH118,IF(ISNUMBER(FL118),FL118,&quot;&quot;))</f><v></v></c><c r="JE118" s="38" t="str"><f aca="false">IF(ISNUMBER(HI118),HI118,IF(ISNUMBER(FM118),FM118,&quot;&quot;))</f><v></v></c><c r="JF118" s="38" t="str"><f aca="false">IF(ISNUMBER(HJ118),HJ118,IF(ISNUMBER(FN118),FN118,&quot;&quot;))</f><v></v></c><c r="JG118" s="38" t="str"><f aca="false">IF(ISNUMBER(HK118),HK118,IF(ISNUMBER(FO118),FO118,&quot;&quot;))</f><v></v></c><c r="JH118" s="38" t="str"><f aca="false">IF(ISNUMBER(HL118),HL118,IF(ISNUMBER(FP118),FP118,&quot;&quot;))</f><v></v></c><c r="JI118" s="38" t="str"><f aca="false">IF(ISNUMBER(HM118),HM118,IF(ISNUMBER(FQ118),FQ118,&quot;&quot;))</f><v></v></c><c r="JJ118" s="38" t="str"><f aca="false">IF(ISNUMBER(HN118),HN118,IF(ISNUMBER(FR118),FR118,&quot;&quot;))</f><v></v></c><c r="JK118" s="38" t="str"><f aca="false">IF(ISNUMBER(HO118),HO118,IF(ISNUMBER(FS118),FS118,&quot;&quot;))</f><v></v></c><c r="JL118" s="38" t="str"><f aca="false">IF(ISNUMBER(HP118),HP118,IF(ISNUMBER(FT118),FT118,&quot;&quot;))</f><v></v></c><c r="JM118" s="38" t="str"><f aca="false">IF(ISNUMBER(HQ118),HQ118,IF(ISNUMBER(FU118),FU118,&quot;&quot;))</f><v></v></c><c r="JN118" s="51" t="str"><f aca="false">IF(ISNUMBER(HR118),HR118,IF(ISNUMBER(FV118),FV118,&quot;&quot;))</f><v></v></c><c r="JO118" s="59" t="str"><f aca="false">IF(ISNUMBER(HS118),HS118,IF(ISNUMBER(FW118),FW118,&quot;&quot;))</f><v></v></c><c r="JP118" s="59" t="str"><f aca="false">IF(ISNUMBER(HT118),HT118,IF(ISNUMBER(FX118),FX118,&quot;&quot;))</f><v></v></c><c r="JQ118" s="59" t="str"><f aca="false">IF(ISNUMBER(HU118),HU118,IF(ISNUMBER(FY118),FY118,&quot;&quot;))</f><v></v></c><c r="JR118" s="59" t="str"><f aca="false">IF(ISNUMBER(HV118),HV118,IF(ISNUMBER(FZ118),FZ118,&quot;&quot;))</f><v></v></c><c r="JS118" s="59" t="str"><f aca="false">IF(ISNUMBER(HW118),HW118,IF(ISNUMBER(GA118),GA118,&quot;&quot;))</f><v></v></c><c r="JT118" s="59" t="str"><f aca="false">IF(ISNUMBER(HX118),HX118,IF(ISNUMBER(GB118),GB118,&quot;&quot;))</f><v></v></c><c r="JU118" s="59" t="str"><f aca="false">IF(ISNUMBER(HY118),HY118,IF(ISNUMBER(GC118),GC118,&quot;&quot;))</f><v></v></c><c r="JV118" s="59" t="str"><f aca="false">IF(ISNUMBER(HZ118),HZ118,IF(ISNUMBER(GD118),GD118,&quot;&quot;))</f><v></v></c><c r="JW118" s="59" t="str"><f aca="false">IF(ISNUMBER(IA118),IA118,IF(ISNUMBER(GE118),GE118,&quot;&quot;))</f><v></v></c><c r="JX118" s="59" t="str"><f aca="false">IF(ISNUMBER(IB118),IB118,IF(ISNUMBER(GF118),GF118,&quot;&quot;))</f><v></v></c><c r="JY118" s="59" t="str"><f aca="false">IF(ISNUMBER(IC118),IC118,IF(ISNUMBER(GG118),GG118,&quot;&quot;))</f><v></v></c><c r="JZ118" s="59" t="str"><f aca="false">IF(ISNUMBER(ID118),ID118,IF(ISNUMBER(GH118),GH118,&quot;&quot;))</f><v></v></c><c r="KA118" s="59" t="str"><f aca="false">IF(ISNUMBER(IE118),IE118,IF(ISNUMBER(GI118),GI118,&quot;&quot;))</f><v></v></c><c r="KB118" s="59" t="str"><f aca="false">IF(ISNUMBER(IF118),IF118,IF(ISNUMBER(GJ118),GJ118,&quot;&quot;))</f><v></v></c><c r="KC118" s="59" t="str"><f aca="false">IF(ISNUMBER(IG118),IG118,IF(ISNUMBER(GK118),GK118,&quot;&quot;))</f><v></v></c><c r="KD118" s="61" t="str"><f aca="false">IF(ISNUMBER(IH118),IH118,IF(ISNUMBER(GL118),GL118,&quot;&quot;))</f><v></v></c><c r="KE118" s="52" t="str"><f aca="false">IF(AND(ISNUMBER(II118),ISNUMBER(CU118)),II118-CU118,&quot;&quot;)</f><v></v></c><c r="KF118" s="38" t="str"><f aca="false">IF(AND(ISNUMBER(IJ118),ISNUMBER(CV118)),IJ118-CV118,&quot;&quot;)</f><v></v></c><c r="KG118" s="38" t="str"><f aca="false">IF(AND(ISNUMBER(IK118),ISNUMBER(CW118)),IK118-CW118,&quot;&quot;)</f><v></v></c><c r="KH118" s="38" t="str"><f aca="false">IF(AND(ISNUMBER(IL118),ISNUMBER(CX118)),IL118-CX118,&quot;&quot;)</f><v></v></c><c r="KI118" s="38" t="str"><f aca="false">IF(AND(ISNUMBER(IM118),ISNUMBER(CY118)),IM118-CY118,&quot;&quot;)</f><v></v></c><c r="KJ118" s="38" t="str"><f aca="false">IF(AND(ISNUMBER(IN118),ISNUMBER(CZ118)),IN118-CZ118,&quot;&quot;)</f><v></v></c><c r="KK118" s="38" t="str"><f aca="false">IF(AND(ISNUMBER(IO118),ISNUMBER(DA118)),IO118-DA118,&quot;&quot;)</f><v></v></c><c r="KL118" s="38" t="str"><f aca="false">IF(AND(ISNUMBER(IP118),ISNUMBER(DB118)),IP118-DB118,&quot;&quot;)</f><v></v></c><c r="KM118" s="38" t="str"><f aca="false">IF(AND(ISNUMBER(IQ118),ISNUMBER(DC118)),IQ118-DC118,&quot;&quot;)</f><v></v></c><c r="KN118" s="38" t="str"><f aca="false">IF(AND(ISNUMBER(IR118),ISNUMBER(DD118)),IR118-DD118,&quot;&quot;)</f><v></v></c><c r="KO118" s="38" t="str"><f aca="false">IF(AND(ISNUMBER(IS118),ISNUMBER(DE118)),IS118-DE118,&quot;&quot;)</f><v></v></c><c r="KP118" s="38" t="str"><f aca="false">IF(AND(ISNUMBER(IT118),ISNUMBER(DF118)),IT118-DF118,&quot;&quot;)</f><v></v></c><c r="KQ118" s="38" t="str"><f aca="false">IF(AND(ISNUMBER(IU118),ISNUMBER(DG118)),IU118-DG118,&quot;&quot;)</f><v></v></c><c r="KR118" s="38" t="str"><f aca="false">IF(AND(ISNUMBER(IV118),ISNUMBER(DH118)),IV118-DH118,&quot;&quot;)</f><v></v></c><c r="KS118" s="38" t="str"><f aca="false">IF(AND(ISNUMBER(IW118),ISNUMBER(DI118)),IW118-DI118,&quot;&quot;)</f><v></v></c><c r="KT118" s="38" t="str"><f aca="false">IF(AND(ISNUMBER(IX118),ISNUMBER(DJ118)),IX118-DJ118,&quot;&quot;)</f><v></v></c><c r="KU118" s="38" t="str"><f aca="false">IF(AND(ISNUMBER(IY118),ISNUMBER(DK118)),IY118-DK118,&quot;&quot;)</f><v></v></c><c r="KV118" s="38" t="str"><f aca="false">IF(AND(ISNUMBER(IZ118),ISNUMBER(DL118)),IZ118-DL118,&quot;&quot;)</f><v></v></c><c r="KW118" s="38" t="str"><f aca="false">IF(AND(ISNUMBER(JA118),ISNUMBER(DM118)),JA118-DM118,&quot;&quot;)</f><v></v></c><c r="KX118" s="38" t="str"><f aca="false">IF(AND(ISNUMBER(JB118),ISNUMBER(DN118)),JB118-DN118,&quot;&quot;)</f><v></v></c><c r="KY118" s="38" t="str"><f aca="false">IF(AND(ISNUMBER(JC118),ISNUMBER(DO118)),JC118-DO118,&quot;&quot;)</f><v></v></c><c r="KZ118" s="38" t="str"><f aca="false">IF(AND(ISNUMBER(JD118),ISNUMBER(DP118)),JD118-DP118,&quot;&quot;)</f><v></v></c><c r="LA118" s="38" t="str"><f aca="false">IF(AND(ISNUMBER(JE118),ISNUMBER(DQ118)),JE118-DQ118,&quot;&quot;)</f><v></v></c><c r="LB118" s="38" t="str"><f aca="false">IF(AND(ISNUMBER(JF118),ISNUMBER(DR118)),JF118-DR118,&quot;&quot;)</f><v></v></c><c r="LC118" s="38" t="str"><f aca="false">IF(AND(ISNUMBER(JG118),ISNUMBER(DS118)),JG118-DS118,&quot;&quot;)</f><v></v></c><c r="LD118" s="38" t="str"><f aca="false">IF(AND(ISNUMBER(JH118),ISNUMBER(DT118)),JH118-DT118,&quot;&quot;)</f><v></v></c><c r="LE118" s="38" t="str"><f aca="false">IF(AND(ISNUMBER(JI118),ISNUMBER(DU118)),JI118-DU118,&quot;&quot;)</f><v></v></c><c r="LF118" s="38" t="str"><f aca="false">IF(AND(ISNUMBER(JJ118),ISNUMBER(DV118)),JJ118-DV118,&quot;&quot;)</f><v></v></c><c r="LG118" s="38" t="str"><f aca="false">IF(AND(ISNUMBER(JK118),ISNUMBER(DW118)),JK118-DW118,&quot;&quot;)</f><v></v></c><c r="LH118" s="38" t="str"><f aca="false">IF(AND(ISNUMBER(JL118),ISNUMBER(DX118)),JL118-DX118,&quot;&quot;)</f><v></v></c><c r="LI118" s="38" t="str"><f aca="false">IF(AND(ISNUMBER(JM118),ISNUMBER(DY118)),JM118-DY118,&quot;&quot;)</f><v></v></c><c r="LJ118" s="38" t="str"><f aca="false">IF(AND(ISNUMBER(JN118),ISNUMBER(DZ118)),JN118-DZ118,&quot;&quot;)</f><v></v></c><c r="LK118" s="38" t="str"><f aca="false">IF(AND(ISNUMBER(JO118),ISNUMBER(EA118)),JO118-EA118,&quot;&quot;)</f><v></v></c><c r="LL118" s="38" t="str"><f aca="false">IF(AND(ISNUMBER(JP118),ISNUMBER(EB118)),JP118-EB118,&quot;&quot;)</f><v></v></c><c r="LM118" s="38" t="str"><f aca="false">IF(AND(ISNUMBER(JQ118),ISNUMBER(EC118)),JQ118-EC118,&quot;&quot;)</f><v></v></c><c r="LN118" s="38" t="str"><f aca="false">IF(AND(ISNUMBER(JR118),ISNUMBER(ED118)),JR118-ED118,&quot;&quot;)</f><v></v></c><c r="LO118" s="38" t="str"><f aca="false">IF(AND(ISNUMBER(JS118),ISNUMBER(EE118)),JS118-EE118,&quot;&quot;)</f><v></v></c><c r="LP118" s="38" t="str"><f aca="false">IF(AND(ISNUMBER(JT118),ISNUMBER(EF118)),JT118-EF118,&quot;&quot;)</f><v></v></c><c r="LQ118" s="38" t="str"><f aca="false">IF(AND(ISNUMBER(JU118),ISNUMBER(EG118)),JU118-EG118,&quot;&quot;)</f><v></v></c><c r="LR118" s="38" t="str"><f aca="false">IF(AND(ISNUMBER(JV118),ISNUMBER(EH118)),JV118-EH118,&quot;&quot;)</f><v></v></c><c r="LS118" s="38" t="str"><f aca="false">IF(AND(ISNUMBER(JW118),ISNUMBER(EI118)),JW118-EI118,&quot;&quot;)</f><v></v></c><c r="LT118" s="38" t="str"><f aca="false">IF(AND(ISNUMBER(JX118),ISNUMBER(EJ118)),JX118-EJ118,&quot;&quot;)</f><v></v></c><c r="LU118" s="38" t="str"><f aca="false">IF(AND(ISNUMBER(JY118),ISNUMBER(EK118)),JY118-EK118,&quot;&quot;)</f><v></v></c><c r="LV118" s="38" t="str"><f aca="false">IF(AND(ISNUMBER(JZ118),ISNUMBER(EL118)),JZ118-EL118,&quot;&quot;)</f><v></v></c><c r="LW118" s="38" t="str"><f aca="false">IF(AND(ISNUMBER(KA118),ISNUMBER(EM118)),KA118-EM118,&quot;&quot;)</f><v></v></c><c r="LX118" s="38" t="str"><f aca="false">IF(AND(ISNUMBER(KB118),ISNUMBER(EN118)),KB118-EN118,&quot;&quot;)</f><v></v></c><c r="LY118" s="38" t="str"><f aca="false">IF(AND(ISNUMBER(KC118),ISNUMBER(EO118)),KC118-EO118,&quot;&quot;)</f><v></v></c><c r="LZ118" s="38" t="str"><f aca="false">IF(AND(ISNUMBER(KD118),ISNUMBER(EP118)),KD118-EP118,&quot;&quot;)</f><v></v></c><c r="MA118" s="38" t="str"><f aca="false">IF(AND(ISNUMBER(HT118),ISNUMBER(FX118)),HT118-FX118,&quot;&quot;)</f><v></v></c><c r="MB118" s="38" t="str"><f aca="false">IF(AND(ISNUMBER(HU118),ISNUMBER(FY118)),HU118-FY118,&quot;&quot;)</f><v></v></c><c r="MC118" s="38" t="str"><f aca="false">IF(AND(ISNUMBER(HY118),ISNUMBER(GC118)),HY118-GC118,&quot;&quot;)</f><v></v></c><c r="MD118" s="38" t="n"><f aca="false">HZ118-GD118</f><v>0</v></c></row><row collapsed="false" customFormat="false" customHeight="true" hidden="false" ht="26.25" outlineLevel="0" r="119"><c r="A119" s="35" t="n"><v>41367</v></c><c r="B119" s="36" t="s"><v>544</v></c><c r="C119" s="36" t="s"><v>545</v></c><c r="D119" s="37" t="s"><v>339</v></c><c r="E119" s="38" t="n"><v>67</v></c><c r="F119" s="39" t="n"><v>16757</v></c><c r="G119" s="38" t="s"><v>340</v></c><c r="H119" s="38" t="s"><v>358</v></c><c r="I119" s="38" t="n"><v>1836540</v></c><c r="P119" s="42" t="n"><v>-2.08</v></c><c r="Q119" s="43" t="n"><v>-1.5</v></c><c r="R119" s="43"/><c r="S119" s="44" t="n"><v>41365</v></c><c r="T119" s="45" t="n"><v>1</v></c><c r="U119" s="45" t="n"><v>0.75</v></c><c r="V119" s="38" t="n"><v>175</v></c><c r="W119" s="38" t="n"><v>80</v></c><c r="X119" s="38" t="n"><v>10</v></c><c r="Y119" s="38" t="n"><v>554</v></c><c r="AH119" s="38" t="n"><v>1</v></c><c r="AI119" s="38" t="n"><f aca="false">IF(AND(ISNUMBER(SK),SK&gt;0),1,0)</f><v>1</v></c><c r="AJ119" s="34"/><c r="AK119" s="46" t="s"><v>371</v></c><c r="AL119" s="64"/><c r="AZ119" s="38" t="str"><f aca="false">IF(ISNUMBER(AM119),AM119+0.5*AN119,&quot;&quot;)</f><v></v></c><c r="BA119" s="38" t="str"><f aca="false">IF(ISNUMBER(AZ119),IF(ISNUMBER(Q119),AZ119-Q119,&quot;MISSING&quot;),&quot;&quot;)</f><v></v></c><c r="BB119" s="38" t="str"><f aca="false">IF(AND(ISNUMBER(AR119),ISNUMBER(Y119)),AR119-Y119,IF(ISNUMBER(AR119),&quot;MISSING&quot;,&quot;&quot;))</f><v></v></c><c r="BC119" s="48" t="s"><v>336</v></c><c r="BR119" s="38" t="str"><f aca="false">IF(ISNUMBER(BE119),BE119+0.5*BF119,&quot;&quot;)</f><v></v></c><c r="BS119" s="38" t="str"><f aca="false">IF(ISNUMBER(BR119),IF(ISNUMBER($Q119),BR119-$Q119,&quot;MISSING&quot;),&quot;&quot;)</f><v></v></c><c r="BT119" s="38" t="str"><f aca="false">IF(AND(ISNUMBER(BJ119),ISNUMBER($Y119)),BJ119-$Y119,IF(ISNUMBER(BJ119),&quot;MISSING&quot;,&quot;&quot;))</f><v></v></c><c r="BU119" s="38" t="n"><f aca="false">IF(AND(ISBLANK($AM119),ISBLANK($BE119)),0,1)</f><v>0</v></c><c r="BV119" s="38" t="n"><f aca="false">IF(AND(ISNUMBER($AM119),ISNUMBER($BE119)),1,0)</f><v>0</v></c><c r="BW119" s="38" t="str"><f aca="false">IF(BV119,SE_PREOP,&quot;&quot;)</f><v></v></c><c r="BX119" s="38" t="str"><f aca="false">IF(FU_6_AND_12,SE_6,&quot;&quot;)</f><v></v></c><c r="BY119" s="38" t="str"><f aca="false">IF(FU_6_AND_12,SE_12,&quot;&quot;)</f><v></v></c><c r="BZ119" s="49" t="n"><f aca="false">IF(AND(ISNUMBER(BC119),ISNUMBER(BE119)),BC119-A119,IF(ISNUMBER(AK119),AK119-A119,0))</f><v>0</v></c><c r="CA119" s="50" t="n"><f aca="false">IF(BZ119&gt;0,BZ119/30,&quot;&quot;)</f><v>0</v></c><c r="CB119" s="38" t="str"><f aca="false">IF(AND(ISNUMBER(AZ119),ISNUMBER(BR119)),(BR119-AZ119),&quot;&quot;)</f><v></v></c><c r="CC119" s="38" t="str"><f aca="false">IF(AND(ISNUMBER(AX119), ISNUMBER(AD119)), AVERAGE(AX119,AV119)-AVERAGE(AD119,AF119),&quot;&quot;)</f><v></v></c><c r="CD119" s="38" t="str"><f aca="false">IF(AND(ISNUMBER(BN119), ISNUMBER(AD119)), AVERAGE(BN119,BP119)-AVERAGE(AD119,AF119),&quot;&quot;)</f><v></v></c><c r="CE119" s="38" t="str"><f aca="false">IF(ISNUMBER(CD119),CD119,IF(ISNUMBER(CC119),CC119,&quot;&quot;))</f><v></v></c><c r="CG119" s="38" t="str"><f aca="false">IF(ISNUMBER(SE_12),SE_12,IF(ISNUMBER(SE_6),SE_6,&quot;&quot;))</f><v></v></c><c r="CH119" s="51" t="str"><f aca="false">IF(AND(ISNUMBER(SE_LAST_),ISNUMBER(REF_TARGET)),SE_LAST_-REF_TARGET,&quot;&quot;)</f><v></v></c><c r="CI119" s="52" t="str"><f aca="false">IF(ISNUMBER(Y119),IF(ISNUMBER(BJ119),BJ119-Y119,IF(ISNUMBER(AR119),AR119-Y119,&quot;&quot;)),&quot;&quot;)</f><v></v></c><c r="CJ119" s="38" t="str"><f aca="false">IF(ISNUMBER(Z119),IF(ISNUMBER(AT119),AT119-Z119,IF(ISNUMBER(BL119),BL119-Z119,&quot;&quot;)),&quot;&quot;)</f><v></v></c><c r="CK119" s="53" t="str"><f aca="false">IF(ISNUMBER(LAST_SE_ERROR),REF_TARGET,&quot;&quot;)</f><v></v></c><c r="CL119" s="53" t="str"><f aca="false">IF(AND(OR(ISNUMBER(BH119),ISNUMBER(AP119)),ISNUMBER(W119)),-LOG(20/W119)--LOG(20/IF(ISNUMBER(BH119),BH119,AP119)),&quot;&quot;)</f><v></v></c><c r="CM119" s="54" t="n"><f aca="false">IF(ISNUMBER(BF119),BF119,IF(ISNUMBER(AN119),AN119,&quot;&quot;))</f><v>0</v></c><c r="CN119" s="54" t="n"><f aca="false">IF(AND(ISNUMBER(CM119),ISNUMBER(U119)),CM119-U119,&quot;&quot;)</f><v>0</v></c><c r="CO119" s="55" t="n"><f aca="false">IF(ISNUMBER(BCVA_12),BCVA_12,IF(ISNUMBER(BCVA_6),BCVA_6,&quot;&quot;))</f><v>0</v></c><c r="CP119" s="55" t="n"><f aca="false">IF(ISNUMBER(CO119),PREOP_BCVA,&quot;&quot;)</f><v>0</v></c><c r="CQ119" s="56" t="n"><f aca="false">IF(AND(REF_TARGET&lt;=0,REF_TARGET&gt;-1),IF(ISNUMBER(UDVA_12),UDVA_12,IF(ISNUMBER(UDVA_6),UDVA_6,&quot;&quot;)),&quot;&quot;)</f><v>0</v></c><c r="CR119" s="53" t="str"><f aca="false">IF(ISNUMBER(PREOP_PENTACAM_RV),IF(ISNUMBER(SPH_6),IF(ISNUMBER($EQ119),0,1),&quot;&quot;),&quot;&quot;)</f><v></v></c><c r="CS119" s="53" t="str"><f aca="false">IF(ISNUMBER(PREOP_PENTACAM_RV),IF(ISNUMBER(SPH_12),IF(ISNUMBER($GM119),0,1),&quot;&quot;),&quot;&quot;)</f><v></v></c><c r="CT119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19" s="0" t="n"><v>7.41</v></c><c r="CV119" s="38" t="n"><v>7.34</v></c><c r="CW119" s="38" t="n"><v>146.3</v></c><c r="CX119" s="38" t="n"><v>-0.4</v></c><c r="CY119" s="38" t="n"><v>0.61</v></c><c r="CZ119" s="38" t="n"><v>0.66</v></c><c r="DA119" s="38" t="n"><v>2.61</v></c><c r="DB119" s="38" t="n"><v>3.17</v></c><c r="DC119" s="38" t="n"><v>562</v></c><c r="DD119" s="38" t="n"><v>563</v></c><c r="DE119" s="38" t="n"><v>639</v></c><c r="DF119" s="38" t="n"><v>617</v></c><c r="DG119" s="38" t="n"><v>605</v></c><c r="DH119" s="38" t="n"><v>612</v></c><c r="DI119" s="38" t="n"><v>560</v></c><c r="DJ119" s="38" t="n"><v>0.25</v></c><c r="DK119" s="38" t="n"><v>0.5</v></c><c r="DL119" s="38" t="n"><v>7.34</v></c><c r="DM119" s="38" t="n"><v>7.41</v></c><c r="DN119" s="38" t="n"><v>7.5</v></c><c r="DO119" s="38" t="n"><v>7.73</v></c><c r="DP119" s="38" t="n"><v>7.96</v></c><c r="DQ119" s="38" t="n"><v>8.13</v></c><c r="DR119" s="38" t="n"><v>0</v></c><c r="DS119" s="38" t="n"><v>0.9</v></c><c r="DT119" s="38" t="n"><v>6.38</v></c><c r="DU119" s="38" t="n"><v>6.28</v></c><c r="DV119" s="38" t="n"><v>6.33</v></c><c r="DW119" s="38" t="n"><v>6.56</v></c><c r="DX119" s="38" t="n"><v>6.7</v></c><c r="DY119" s="38" t="n"><v>0</v></c><c r="DZ119" s="38" t="n"><v>0</v></c><c r="EA119" s="58" t="n"><v>0.9</v></c><c r="EB119" s="59" t="n"><v>45.6</v></c><c r="EC119" s="59" t="n"><v>46</v></c><c r="ED119" s="59" t="n"><v>45.8</v></c><c r="EE119" s="59" t="n"><v>146.3</v></c><c r="EF119" s="59" t="n"><v>0.4</v></c><c r="EG119" s="59" t="n"><v>-6.2</v></c><c r="EH119" s="59" t="n"><v>-6.4</v></c><c r="EI119" s="59" t="n"><v>-6.3</v></c><c r="EJ119" s="59" t="n"><v>157.9</v></c><c r="EK119" s="59" t="n"><v>0.2</v></c><c r="EL119" s="59" t="n"><v>4</v></c><c r="EM119" s="59" t="n"><v>11.7</v></c><c r="EN119" s="59" t="n"><v>24.8</v></c><c r="EO119" s="59" t="n"><v>59.6</v></c><c r="EP119" s="60" t="n"><v>21</v></c><c r="II119" s="52" t="str"><f aca="false">IF(ISNUMBER(GM119),GM119,IF(ISNUMBER(EQ119),EQ119,&quot;&quot;))</f><v></v></c><c r="IJ119" s="38" t="str"><f aca="false">IF(ISNUMBER(GN119),GN119,IF(ISNUMBER(ER119),ER119,&quot;&quot;))</f><v></v></c><c r="IK119" s="38" t="str"><f aca="false">IF(ISNUMBER(GO119),GO119,IF(ISNUMBER(ES119),ES119,&quot;&quot;))</f><v></v></c><c r="IL119" s="38" t="str"><f aca="false">IF(ISNUMBER(GP119),GP119,IF(ISNUMBER(ET119),ET119,&quot;&quot;))</f><v></v></c><c r="IM119" s="38" t="str"><f aca="false">IF(ISNUMBER(GQ119),GQ119,IF(ISNUMBER(EU119),EU119,&quot;&quot;))</f><v></v></c><c r="IN119" s="38" t="str"><f aca="false">IF(ISNUMBER(GR119),GR119,IF(ISNUMBER(EV119),EV119,&quot;&quot;))</f><v></v></c><c r="IO119" s="38" t="str"><f aca="false">IF(ISNUMBER(GS119),GS119,IF(ISNUMBER(EW119),EW119,&quot;&quot;))</f><v></v></c><c r="IP119" s="38" t="str"><f aca="false">IF(ISNUMBER(GT119),GT119,IF(ISNUMBER(EX119),EX119,&quot;&quot;))</f><v></v></c><c r="IQ119" s="38" t="str"><f aca="false">IF(ISNUMBER(GU119),GU119,IF(ISNUMBER(EY119),EY119,&quot;&quot;))</f><v></v></c><c r="IR119" s="38" t="str"><f aca="false">IF(ISNUMBER(GV119),GV119,IF(ISNUMBER(EZ119),EZ119,&quot;&quot;))</f><v></v></c><c r="IS119" s="38" t="str"><f aca="false">IF(ISNUMBER(GW119),GW119,IF(ISNUMBER(FA119),FA119,&quot;&quot;))</f><v></v></c><c r="IT119" s="38" t="str"><f aca="false">IF(ISNUMBER(GX119),GX119,IF(ISNUMBER(FB119),FB119,&quot;&quot;))</f><v></v></c><c r="IU119" s="38" t="str"><f aca="false">IF(ISNUMBER(GY119),GY119,IF(ISNUMBER(FC119),FC119,&quot;&quot;))</f><v></v></c><c r="IV119" s="38" t="str"><f aca="false">IF(ISNUMBER(GZ119),GZ119,IF(ISNUMBER(FD119),FD119,&quot;&quot;))</f><v></v></c><c r="IW119" s="38" t="str"><f aca="false">IF(ISNUMBER(HA119),HA119,IF(ISNUMBER(FE119),FE119,&quot;&quot;))</f><v></v></c><c r="IX119" s="38" t="str"><f aca="false">IF(ISNUMBER(HB119),HB119,IF(ISNUMBER(FF119),FF119,&quot;&quot;))</f><v></v></c><c r="IY119" s="38" t="str"><f aca="false">IF(ISNUMBER(HC119),HC119,IF(ISNUMBER(FG119),FG119,&quot;&quot;))</f><v></v></c><c r="IZ119" s="38" t="str"><f aca="false">IF(ISNUMBER(HD119),HD119,IF(ISNUMBER(FH119),FH119,&quot;&quot;))</f><v></v></c><c r="JA119" s="38" t="str"><f aca="false">IF(ISNUMBER(HE119),HE119,IF(ISNUMBER(FI119),FI119,&quot;&quot;))</f><v></v></c><c r="JB119" s="38" t="str"><f aca="false">IF(ISNUMBER(HF119),HF119,IF(ISNUMBER(FJ119),FJ119,&quot;&quot;))</f><v></v></c><c r="JC119" s="38" t="str"><f aca="false">IF(ISNUMBER(HG119),HG119,IF(ISNUMBER(FK119),FK119,&quot;&quot;))</f><v></v></c><c r="JD119" s="38" t="str"><f aca="false">IF(ISNUMBER(HH119),HH119,IF(ISNUMBER(FL119),FL119,&quot;&quot;))</f><v></v></c><c r="JE119" s="38" t="str"><f aca="false">IF(ISNUMBER(HI119),HI119,IF(ISNUMBER(FM119),FM119,&quot;&quot;))</f><v></v></c><c r="JF119" s="38" t="str"><f aca="false">IF(ISNUMBER(HJ119),HJ119,IF(ISNUMBER(FN119),FN119,&quot;&quot;))</f><v></v></c><c r="JG119" s="38" t="str"><f aca="false">IF(ISNUMBER(HK119),HK119,IF(ISNUMBER(FO119),FO119,&quot;&quot;))</f><v></v></c><c r="JH119" s="38" t="str"><f aca="false">IF(ISNUMBER(HL119),HL119,IF(ISNUMBER(FP119),FP119,&quot;&quot;))</f><v></v></c><c r="JI119" s="38" t="str"><f aca="false">IF(ISNUMBER(HM119),HM119,IF(ISNUMBER(FQ119),FQ119,&quot;&quot;))</f><v></v></c><c r="JJ119" s="38" t="str"><f aca="false">IF(ISNUMBER(HN119),HN119,IF(ISNUMBER(FR119),FR119,&quot;&quot;))</f><v></v></c><c r="JK119" s="38" t="str"><f aca="false">IF(ISNUMBER(HO119),HO119,IF(ISNUMBER(FS119),FS119,&quot;&quot;))</f><v></v></c><c r="JL119" s="38" t="str"><f aca="false">IF(ISNUMBER(HP119),HP119,IF(ISNUMBER(FT119),FT119,&quot;&quot;))</f><v></v></c><c r="JM119" s="38" t="str"><f aca="false">IF(ISNUMBER(HQ119),HQ119,IF(ISNUMBER(FU119),FU119,&quot;&quot;))</f><v></v></c><c r="JN119" s="51" t="str"><f aca="false">IF(ISNUMBER(HR119),HR119,IF(ISNUMBER(FV119),FV119,&quot;&quot;))</f><v></v></c><c r="JO119" s="59" t="str"><f aca="false">IF(ISNUMBER(HS119),HS119,IF(ISNUMBER(FW119),FW119,&quot;&quot;))</f><v></v></c><c r="JP119" s="59" t="str"><f aca="false">IF(ISNUMBER(HT119),HT119,IF(ISNUMBER(FX119),FX119,&quot;&quot;))</f><v></v></c><c r="JQ119" s="59" t="str"><f aca="false">IF(ISNUMBER(HU119),HU119,IF(ISNUMBER(FY119),FY119,&quot;&quot;))</f><v></v></c><c r="JR119" s="59" t="str"><f aca="false">IF(ISNUMBER(HV119),HV119,IF(ISNUMBER(FZ119),FZ119,&quot;&quot;))</f><v></v></c><c r="JS119" s="59" t="str"><f aca="false">IF(ISNUMBER(HW119),HW119,IF(ISNUMBER(GA119),GA119,&quot;&quot;))</f><v></v></c><c r="JT119" s="59" t="str"><f aca="false">IF(ISNUMBER(HX119),HX119,IF(ISNUMBER(GB119),GB119,&quot;&quot;))</f><v></v></c><c r="JU119" s="59" t="str"><f aca="false">IF(ISNUMBER(HY119),HY119,IF(ISNUMBER(GC119),GC119,&quot;&quot;))</f><v></v></c><c r="JV119" s="59" t="str"><f aca="false">IF(ISNUMBER(HZ119),HZ119,IF(ISNUMBER(GD119),GD119,&quot;&quot;))</f><v></v></c><c r="JW119" s="59" t="str"><f aca="false">IF(ISNUMBER(IA119),IA119,IF(ISNUMBER(GE119),GE119,&quot;&quot;))</f><v></v></c><c r="JX119" s="59" t="str"><f aca="false">IF(ISNUMBER(IB119),IB119,IF(ISNUMBER(GF119),GF119,&quot;&quot;))</f><v></v></c><c r="JY119" s="59" t="str"><f aca="false">IF(ISNUMBER(IC119),IC119,IF(ISNUMBER(GG119),GG119,&quot;&quot;))</f><v></v></c><c r="JZ119" s="59" t="str"><f aca="false">IF(ISNUMBER(ID119),ID119,IF(ISNUMBER(GH119),GH119,&quot;&quot;))</f><v></v></c><c r="KA119" s="59" t="str"><f aca="false">IF(ISNUMBER(IE119),IE119,IF(ISNUMBER(GI119),GI119,&quot;&quot;))</f><v></v></c><c r="KB119" s="59" t="str"><f aca="false">IF(ISNUMBER(IF119),IF119,IF(ISNUMBER(GJ119),GJ119,&quot;&quot;))</f><v></v></c><c r="KC119" s="59" t="str"><f aca="false">IF(ISNUMBER(IG119),IG119,IF(ISNUMBER(GK119),GK119,&quot;&quot;))</f><v></v></c><c r="KD119" s="61" t="str"><f aca="false">IF(ISNUMBER(IH119),IH119,IF(ISNUMBER(GL119),GL119,&quot;&quot;))</f><v></v></c><c r="KE119" s="52" t="str"><f aca="false">IF(AND(ISNUMBER(II119),ISNUMBER(CU119)),II119-CU119,&quot;&quot;)</f><v></v></c><c r="KF119" s="38" t="str"><f aca="false">IF(AND(ISNUMBER(IJ119),ISNUMBER(CV119)),IJ119-CV119,&quot;&quot;)</f><v></v></c><c r="KG119" s="38" t="str"><f aca="false">IF(AND(ISNUMBER(IK119),ISNUMBER(CW119)),IK119-CW119,&quot;&quot;)</f><v></v></c><c r="KH119" s="38" t="str"><f aca="false">IF(AND(ISNUMBER(IL119),ISNUMBER(CX119)),IL119-CX119,&quot;&quot;)</f><v></v></c><c r="KI119" s="38" t="str"><f aca="false">IF(AND(ISNUMBER(IM119),ISNUMBER(CY119)),IM119-CY119,&quot;&quot;)</f><v></v></c><c r="KJ119" s="38" t="str"><f aca="false">IF(AND(ISNUMBER(IN119),ISNUMBER(CZ119)),IN119-CZ119,&quot;&quot;)</f><v></v></c><c r="KK119" s="38" t="str"><f aca="false">IF(AND(ISNUMBER(IO119),ISNUMBER(DA119)),IO119-DA119,&quot;&quot;)</f><v></v></c><c r="KL119" s="38" t="str"><f aca="false">IF(AND(ISNUMBER(IP119),ISNUMBER(DB119)),IP119-DB119,&quot;&quot;)</f><v></v></c><c r="KM119" s="38" t="str"><f aca="false">IF(AND(ISNUMBER(IQ119),ISNUMBER(DC119)),IQ119-DC119,&quot;&quot;)</f><v></v></c><c r="KN119" s="38" t="str"><f aca="false">IF(AND(ISNUMBER(IR119),ISNUMBER(DD119)),IR119-DD119,&quot;&quot;)</f><v></v></c><c r="KO119" s="38" t="str"><f aca="false">IF(AND(ISNUMBER(IS119),ISNUMBER(DE119)),IS119-DE119,&quot;&quot;)</f><v></v></c><c r="KP119" s="38" t="str"><f aca="false">IF(AND(ISNUMBER(IT119),ISNUMBER(DF119)),IT119-DF119,&quot;&quot;)</f><v></v></c><c r="KQ119" s="38" t="str"><f aca="false">IF(AND(ISNUMBER(IU119),ISNUMBER(DG119)),IU119-DG119,&quot;&quot;)</f><v></v></c><c r="KR119" s="38" t="str"><f aca="false">IF(AND(ISNUMBER(IV119),ISNUMBER(DH119)),IV119-DH119,&quot;&quot;)</f><v></v></c><c r="KS119" s="38" t="str"><f aca="false">IF(AND(ISNUMBER(IW119),ISNUMBER(DI119)),IW119-DI119,&quot;&quot;)</f><v></v></c><c r="KT119" s="38" t="str"><f aca="false">IF(AND(ISNUMBER(IX119),ISNUMBER(DJ119)),IX119-DJ119,&quot;&quot;)</f><v></v></c><c r="KU119" s="38" t="str"><f aca="false">IF(AND(ISNUMBER(IY119),ISNUMBER(DK119)),IY119-DK119,&quot;&quot;)</f><v></v></c><c r="KV119" s="38" t="str"><f aca="false">IF(AND(ISNUMBER(IZ119),ISNUMBER(DL119)),IZ119-DL119,&quot;&quot;)</f><v></v></c><c r="KW119" s="38" t="str"><f aca="false">IF(AND(ISNUMBER(JA119),ISNUMBER(DM119)),JA119-DM119,&quot;&quot;)</f><v></v></c><c r="KX119" s="38" t="str"><f aca="false">IF(AND(ISNUMBER(JB119),ISNUMBER(DN119)),JB119-DN119,&quot;&quot;)</f><v></v></c><c r="KY119" s="38" t="str"><f aca="false">IF(AND(ISNUMBER(JC119),ISNUMBER(DO119)),JC119-DO119,&quot;&quot;)</f><v></v></c><c r="KZ119" s="38" t="str"><f aca="false">IF(AND(ISNUMBER(JD119),ISNUMBER(DP119)),JD119-DP119,&quot;&quot;)</f><v></v></c><c r="LA119" s="38" t="str"><f aca="false">IF(AND(ISNUMBER(JE119),ISNUMBER(DQ119)),JE119-DQ119,&quot;&quot;)</f><v></v></c><c r="LB119" s="38" t="str"><f aca="false">IF(AND(ISNUMBER(JF119),ISNUMBER(DR119)),JF119-DR119,&quot;&quot;)</f><v></v></c><c r="LC119" s="38" t="str"><f aca="false">IF(AND(ISNUMBER(JG119),ISNUMBER(DS119)),JG119-DS119,&quot;&quot;)</f><v></v></c><c r="LD119" s="38" t="str"><f aca="false">IF(AND(ISNUMBER(JH119),ISNUMBER(DT119)),JH119-DT119,&quot;&quot;)</f><v></v></c><c r="LE119" s="38" t="str"><f aca="false">IF(AND(ISNUMBER(JI119),ISNUMBER(DU119)),JI119-DU119,&quot;&quot;)</f><v></v></c><c r="LF119" s="38" t="str"><f aca="false">IF(AND(ISNUMBER(JJ119),ISNUMBER(DV119)),JJ119-DV119,&quot;&quot;)</f><v></v></c><c r="LG119" s="38" t="str"><f aca="false">IF(AND(ISNUMBER(JK119),ISNUMBER(DW119)),JK119-DW119,&quot;&quot;)</f><v></v></c><c r="LH119" s="38" t="str"><f aca="false">IF(AND(ISNUMBER(JL119),ISNUMBER(DX119)),JL119-DX119,&quot;&quot;)</f><v></v></c><c r="LI119" s="38" t="str"><f aca="false">IF(AND(ISNUMBER(JM119),ISNUMBER(DY119)),JM119-DY119,&quot;&quot;)</f><v></v></c><c r="LJ119" s="38" t="str"><f aca="false">IF(AND(ISNUMBER(JN119),ISNUMBER(DZ119)),JN119-DZ119,&quot;&quot;)</f><v></v></c><c r="LK119" s="38" t="str"><f aca="false">IF(AND(ISNUMBER(JO119),ISNUMBER(EA119)),JO119-EA119,&quot;&quot;)</f><v></v></c><c r="LL119" s="38" t="str"><f aca="false">IF(AND(ISNUMBER(JP119),ISNUMBER(EB119)),JP119-EB119,&quot;&quot;)</f><v></v></c><c r="LM119" s="38" t="str"><f aca="false">IF(AND(ISNUMBER(JQ119),ISNUMBER(EC119)),JQ119-EC119,&quot;&quot;)</f><v></v></c><c r="LN119" s="38" t="str"><f aca="false">IF(AND(ISNUMBER(JR119),ISNUMBER(ED119)),JR119-ED119,&quot;&quot;)</f><v></v></c><c r="LO119" s="38" t="str"><f aca="false">IF(AND(ISNUMBER(JS119),ISNUMBER(EE119)),JS119-EE119,&quot;&quot;)</f><v></v></c><c r="LP119" s="38" t="str"><f aca="false">IF(AND(ISNUMBER(JT119),ISNUMBER(EF119)),JT119-EF119,&quot;&quot;)</f><v></v></c><c r="LQ119" s="38" t="str"><f aca="false">IF(AND(ISNUMBER(JU119),ISNUMBER(EG119)),JU119-EG119,&quot;&quot;)</f><v></v></c><c r="LR119" s="38" t="str"><f aca="false">IF(AND(ISNUMBER(JV119),ISNUMBER(EH119)),JV119-EH119,&quot;&quot;)</f><v></v></c><c r="LS119" s="38" t="str"><f aca="false">IF(AND(ISNUMBER(JW119),ISNUMBER(EI119)),JW119-EI119,&quot;&quot;)</f><v></v></c><c r="LT119" s="38" t="str"><f aca="false">IF(AND(ISNUMBER(JX119),ISNUMBER(EJ119)),JX119-EJ119,&quot;&quot;)</f><v></v></c><c r="LU119" s="38" t="str"><f aca="false">IF(AND(ISNUMBER(JY119),ISNUMBER(EK119)),JY119-EK119,&quot;&quot;)</f><v></v></c><c r="LV119" s="38" t="str"><f aca="false">IF(AND(ISNUMBER(JZ119),ISNUMBER(EL119)),JZ119-EL119,&quot;&quot;)</f><v></v></c><c r="LW119" s="38" t="str"><f aca="false">IF(AND(ISNUMBER(KA119),ISNUMBER(EM119)),KA119-EM119,&quot;&quot;)</f><v></v></c><c r="LX119" s="38" t="str"><f aca="false">IF(AND(ISNUMBER(KB119),ISNUMBER(EN119)),KB119-EN119,&quot;&quot;)</f><v></v></c><c r="LY119" s="38" t="str"><f aca="false">IF(AND(ISNUMBER(KC119),ISNUMBER(EO119)),KC119-EO119,&quot;&quot;)</f><v></v></c><c r="LZ119" s="38" t="str"><f aca="false">IF(AND(ISNUMBER(KD119),ISNUMBER(EP119)),KD119-EP119,&quot;&quot;)</f><v></v></c><c r="MA119" s="38" t="str"><f aca="false">IF(AND(ISNUMBER(HT119),ISNUMBER(FX119)),HT119-FX119,&quot;&quot;)</f><v></v></c><c r="MB119" s="38" t="str"><f aca="false">IF(AND(ISNUMBER(HU119),ISNUMBER(FY119)),HU119-FY119,&quot;&quot;)</f><v></v></c><c r="MC119" s="38" t="str"><f aca="false">IF(AND(ISNUMBER(HY119),ISNUMBER(GC119)),HY119-GC119,&quot;&quot;)</f><v></v></c><c r="MD119" s="38" t="n"><f aca="false">HZ119-GD119</f><v>0</v></c></row><row collapsed="false" customFormat="false" customHeight="true" hidden="false" ht="26.25" outlineLevel="0" r="120"><c r="A120" s="81" t="n"><v>41430</v></c><c r="B120" s="36" t="s"><v>546</v></c><c r="C120" s="36" t="s"><v>547</v></c><c r="D120" s="37" t="s"><v>339</v></c><c r="E120" s="38" t="n"><v>63</v></c><c r="F120" s="39" t="n"><v>18392</v></c><c r="G120" s="48" t="s"><v>469</v></c><c r="H120" s="48" t="s"><v>358</v></c><c r="I120" s="82" t="n"><v>1836709</v></c><c r="J120" s="82"/><c r="K120" s="106"/><c r="L120" s="106"/><c r="M120" s="106"/><c r="N120" s="106"/><c r="O120" s="106"/><c r="P120" s="42" t="n"><v>-0.5</v></c><c r="Q120" s="43" t="n"><v>-0.76</v></c><c r="S120" s="85" t="n"><v>41393</v></c><c r="T120" s="45" t="n"><v>0</v></c><c r="U120" s="45" t="n"><v>0</v></c><c r="V120" s="38" t="n"><v>0</v></c><c r="W120" s="38" t="n"><v>40</v></c><c r="X120" s="38" t="n"><v>16</v></c><c r="Y120" s="38" t="n"><v>651</v></c><c r="AH120" s="38" t="n"><v>2</v></c><c r="AI120" s="38" t="n"><f aca="false">IF(AND(ISNUMBER(SK),SK&gt;0),1,0)</f><v>1</v></c><c r="AJ120" s="34"/><c r="AK120" s="48" t="s"><v>371</v></c><c r="BB120" s="38" t="str"><f aca="false">IF(AND(ISNUMBER(AR120),ISNUMBER(Y120)),AR120-Y120,IF(ISNUMBER(AR120),&quot;MISSING&quot;,&quot;&quot;))</f><v></v></c><c r="BC120" s="71" t="n"><v>41821</v></c><c r="BS120" s="38" t="str"><f aca="false">IF(ISNUMBER(BR120),IF(ISNUMBER($Q120),BR120-$Q120,&quot;MISSING&quot;),&quot;&quot;)</f><v></v></c><c r="BT120" s="38" t="str"><f aca="false">IF(AND(ISNUMBER(BJ120),ISNUMBER($Y120)),BJ120-$Y120,IF(ISNUMBER(BJ120),&quot;MISSING&quot;,&quot;&quot;))</f><v></v></c><c r="BV120" s="38" t="n"><f aca="false">IF(AND(ISNUMBER($AM120),ISNUMBER($BE120)),1,0)</f><v>0</v></c><c r="BW120" s="38" t="str"><f aca="false">IF(BV120,SE_PREOP,&quot;&quot;)</f><v></v></c><c r="BX120" s="38" t="str"><f aca="false">IF(FU_6_AND_12,SE_6,&quot;&quot;)</f><v></v></c><c r="BY120" s="38" t="str"><f aca="false">IF(FU_6_AND_12,SE_12,&quot;&quot;)</f><v></v></c><c r="BZ120" s="49" t="n"><f aca="false">IF(AND(ISNUMBER(BC120),ISNUMBER(BE120)),BC120-A120,IF(ISNUMBER(AK120),AK120-A120,0))</f><v>0</v></c><c r="CA120" s="50" t="n"><f aca="false">IF(BZ120&gt;0,BZ120/30,&quot;&quot;)</f><v>0</v></c><c r="CB120" s="38" t="str"><f aca="false">IF(AND(ISNUMBER(AZ120),ISNUMBER(BR120)),(BR120-AZ120),&quot;&quot;)</f><v></v></c><c r="CC120" s="38" t="str"><f aca="false">IF(AND(ISNUMBER(AX120), ISNUMBER(AD120)), AVERAGE(AX120,AV120)-AVERAGE(AD120,AF120),&quot;&quot;)</f><v></v></c><c r="CD120" s="38" t="str"><f aca="false">IF(AND(ISNUMBER(BN120), ISNUMBER(AD120)), AVERAGE(BN120,BP120)-AVERAGE(AD120,AF120),&quot;&quot;)</f><v></v></c><c r="CE120" s="38" t="str"><f aca="false">IF(ISNUMBER(CD120),CD120,IF(ISNUMBER(CC120),CC120,&quot;&quot;))</f><v></v></c><c r="CG120" s="38" t="str"><f aca="false">IF(ISNUMBER(SE_12),SE_12,IF(ISNUMBER(SE_6),SE_6,&quot;&quot;))</f><v></v></c><c r="CH120" s="51" t="str"><f aca="false">IF(AND(ISNUMBER(SE_LAST_),ISNUMBER(REF_TARGET)),SE_LAST_-REF_TARGET,&quot;&quot;)</f><v></v></c><c r="CI120" s="52" t="str"><f aca="false">IF(ISNUMBER(Y120),IF(ISNUMBER(BJ120),BJ120-Y120,IF(ISNUMBER(AR120),AR120-Y120,&quot;&quot;)),&quot;&quot;)</f><v></v></c><c r="CJ120" s="38" t="str"><f aca="false">IF(ISNUMBER(Z120),IF(ISNUMBER(AT120),AT120-Z120,IF(ISNUMBER(BL120),BL120-Z120,&quot;&quot;)),&quot;&quot;)</f><v></v></c><c r="CK120" s="53" t="str"><f aca="false">IF(ISNUMBER(LAST_SE_ERROR),REF_TARGET,&quot;&quot;)</f><v></v></c><c r="CL120" s="53" t="str"><f aca="false">IF(AND(OR(ISNUMBER(BH120),ISNUMBER(AP120)),ISNUMBER(W120)),-LOG(20/W120)--LOG(20/IF(ISNUMBER(BH120),BH120,AP120)),&quot;&quot;)</f><v></v></c><c r="CM120" s="54" t="n"><f aca="false">IF(ISNUMBER(BF120),BF120,IF(ISNUMBER(AN120),AN120,&quot;&quot;))</f><v>0</v></c><c r="CN120" s="54" t="n"><f aca="false">IF(AND(ISNUMBER(CM120),ISNUMBER(U120)),CM120-U120,&quot;&quot;)</f><v>0</v></c><c r="CO120" s="55" t="n"><f aca="false">IF(ISNUMBER(BCVA_12),BCVA_12,IF(ISNUMBER(BCVA_6),BCVA_6,&quot;&quot;))</f><v>0</v></c><c r="CP120" s="55" t="n"><f aca="false">IF(ISNUMBER(CO120),PREOP_BCVA,&quot;&quot;)</f><v>0</v></c><c r="CQ120" s="56" t="n"><f aca="false">IF(AND(REF_TARGET&lt;=0,REF_TARGET&gt;-1),IF(ISNUMBER(UDVA_12),UDVA_12,IF(ISNUMBER(UDVA_6),UDVA_6,&quot;&quot;)),&quot;&quot;)</f><v>0</v></c><c r="CR120" s="53" t="str"><f aca="false">IF(ISNUMBER(PREOP_PENTACAM_RV),IF(ISNUMBER(SPH_6),IF(ISNUMBER($EQ120),0,1),&quot;&quot;),&quot;&quot;)</f><v></v></c><c r="CS120" s="53" t="str"><f aca="false">IF(ISNUMBER(PREOP_PENTACAM_RV),IF(ISNUMBER(SPH_12),IF(ISNUMBER($GM120),0,1),&quot;&quot;),&quot;&quot;)</f><v></v></c><c r="CT120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II120" s="52" t="str"><f aca="false">IF(ISNUMBER(GM120),GM120,IF(ISNUMBER(EQ120),EQ120,&quot;&quot;))</f><v></v></c><c r="IJ120" s="38" t="str"><f aca="false">IF(ISNUMBER(GN120),GN120,IF(ISNUMBER(ER120),ER120,&quot;&quot;))</f><v></v></c><c r="IK120" s="38" t="str"><f aca="false">IF(ISNUMBER(GO120),GO120,IF(ISNUMBER(ES120),ES120,&quot;&quot;))</f><v></v></c><c r="IL120" s="38" t="str"><f aca="false">IF(ISNUMBER(GP120),GP120,IF(ISNUMBER(ET120),ET120,&quot;&quot;))</f><v></v></c><c r="IM120" s="38" t="str"><f aca="false">IF(ISNUMBER(GQ120),GQ120,IF(ISNUMBER(EU120),EU120,&quot;&quot;))</f><v></v></c><c r="IN120" s="38" t="str"><f aca="false">IF(ISNUMBER(GR120),GR120,IF(ISNUMBER(EV120),EV120,&quot;&quot;))</f><v></v></c><c r="IO120" s="38" t="str"><f aca="false">IF(ISNUMBER(GS120),GS120,IF(ISNUMBER(EW120),EW120,&quot;&quot;))</f><v></v></c><c r="IP120" s="38" t="str"><f aca="false">IF(ISNUMBER(GT120),GT120,IF(ISNUMBER(EX120),EX120,&quot;&quot;))</f><v></v></c><c r="IQ120" s="38" t="str"><f aca="false">IF(ISNUMBER(GU120),GU120,IF(ISNUMBER(EY120),EY120,&quot;&quot;))</f><v></v></c><c r="IR120" s="38" t="str"><f aca="false">IF(ISNUMBER(GV120),GV120,IF(ISNUMBER(EZ120),EZ120,&quot;&quot;))</f><v></v></c><c r="IS120" s="38" t="str"><f aca="false">IF(ISNUMBER(GW120),GW120,IF(ISNUMBER(FA120),FA120,&quot;&quot;))</f><v></v></c><c r="IT120" s="38" t="str"><f aca="false">IF(ISNUMBER(GX120),GX120,IF(ISNUMBER(FB120),FB120,&quot;&quot;))</f><v></v></c><c r="IU120" s="38" t="str"><f aca="false">IF(ISNUMBER(GY120),GY120,IF(ISNUMBER(FC120),FC120,&quot;&quot;))</f><v></v></c><c r="IV120" s="38" t="str"><f aca="false">IF(ISNUMBER(GZ120),GZ120,IF(ISNUMBER(FD120),FD120,&quot;&quot;))</f><v></v></c><c r="IW120" s="38" t="str"><f aca="false">IF(ISNUMBER(HA120),HA120,IF(ISNUMBER(FE120),FE120,&quot;&quot;))</f><v></v></c><c r="IX120" s="38" t="str"><f aca="false">IF(ISNUMBER(HB120),HB120,IF(ISNUMBER(FF120),FF120,&quot;&quot;))</f><v></v></c><c r="IY120" s="38" t="str"><f aca="false">IF(ISNUMBER(HC120),HC120,IF(ISNUMBER(FG120),FG120,&quot;&quot;))</f><v></v></c><c r="IZ120" s="38" t="str"><f aca="false">IF(ISNUMBER(HD120),HD120,IF(ISNUMBER(FH120),FH120,&quot;&quot;))</f><v></v></c><c r="JA120" s="38" t="str"><f aca="false">IF(ISNUMBER(HE120),HE120,IF(ISNUMBER(FI120),FI120,&quot;&quot;))</f><v></v></c><c r="JB120" s="38" t="str"><f aca="false">IF(ISNUMBER(HF120),HF120,IF(ISNUMBER(FJ120),FJ120,&quot;&quot;))</f><v></v></c><c r="JC120" s="38" t="str"><f aca="false">IF(ISNUMBER(HG120),HG120,IF(ISNUMBER(FK120),FK120,&quot;&quot;))</f><v></v></c><c r="JD120" s="38" t="str"><f aca="false">IF(ISNUMBER(HH120),HH120,IF(ISNUMBER(FL120),FL120,&quot;&quot;))</f><v></v></c><c r="JE120" s="38" t="str"><f aca="false">IF(ISNUMBER(HI120),HI120,IF(ISNUMBER(FM120),FM120,&quot;&quot;))</f><v></v></c><c r="JF120" s="38" t="str"><f aca="false">IF(ISNUMBER(HJ120),HJ120,IF(ISNUMBER(FN120),FN120,&quot;&quot;))</f><v></v></c><c r="JG120" s="38" t="str"><f aca="false">IF(ISNUMBER(HK120),HK120,IF(ISNUMBER(FO120),FO120,&quot;&quot;))</f><v></v></c><c r="JH120" s="38" t="str"><f aca="false">IF(ISNUMBER(HL120),HL120,IF(ISNUMBER(FP120),FP120,&quot;&quot;))</f><v></v></c><c r="JI120" s="38" t="str"><f aca="false">IF(ISNUMBER(HM120),HM120,IF(ISNUMBER(FQ120),FQ120,&quot;&quot;))</f><v></v></c><c r="JJ120" s="38" t="str"><f aca="false">IF(ISNUMBER(HN120),HN120,IF(ISNUMBER(FR120),FR120,&quot;&quot;))</f><v></v></c><c r="JK120" s="38" t="str"><f aca="false">IF(ISNUMBER(HO120),HO120,IF(ISNUMBER(FS120),FS120,&quot;&quot;))</f><v></v></c><c r="JL120" s="38" t="str"><f aca="false">IF(ISNUMBER(HP120),HP120,IF(ISNUMBER(FT120),FT120,&quot;&quot;))</f><v></v></c><c r="JM120" s="38" t="str"><f aca="false">IF(ISNUMBER(HQ120),HQ120,IF(ISNUMBER(FU120),FU120,&quot;&quot;))</f><v></v></c><c r="JN120" s="51" t="str"><f aca="false">IF(ISNUMBER(HR120),HR120,IF(ISNUMBER(FV120),FV120,&quot;&quot;))</f><v></v></c><c r="JO120" s="59" t="str"><f aca="false">IF(ISNUMBER(HS120),HS120,IF(ISNUMBER(FW120),FW120,&quot;&quot;))</f><v></v></c><c r="JP120" s="59" t="str"><f aca="false">IF(ISNUMBER(HT120),HT120,IF(ISNUMBER(FX120),FX120,&quot;&quot;))</f><v></v></c><c r="JQ120" s="59" t="str"><f aca="false">IF(ISNUMBER(HU120),HU120,IF(ISNUMBER(FY120),FY120,&quot;&quot;))</f><v></v></c><c r="JR120" s="59" t="str"><f aca="false">IF(ISNUMBER(HV120),HV120,IF(ISNUMBER(FZ120),FZ120,&quot;&quot;))</f><v></v></c><c r="JS120" s="59" t="str"><f aca="false">IF(ISNUMBER(HW120),HW120,IF(ISNUMBER(GA120),GA120,&quot;&quot;))</f><v></v></c><c r="JT120" s="59" t="str"><f aca="false">IF(ISNUMBER(HX120),HX120,IF(ISNUMBER(GB120),GB120,&quot;&quot;))</f><v></v></c><c r="JU120" s="59" t="str"><f aca="false">IF(ISNUMBER(HY120),HY120,IF(ISNUMBER(GC120),GC120,&quot;&quot;))</f><v></v></c><c r="JV120" s="59" t="str"><f aca="false">IF(ISNUMBER(HZ120),HZ120,IF(ISNUMBER(GD120),GD120,&quot;&quot;))</f><v></v></c><c r="JW120" s="59" t="str"><f aca="false">IF(ISNUMBER(IA120),IA120,IF(ISNUMBER(GE120),GE120,&quot;&quot;))</f><v></v></c><c r="JX120" s="59" t="str"><f aca="false">IF(ISNUMBER(IB120),IB120,IF(ISNUMBER(GF120),GF120,&quot;&quot;))</f><v></v></c><c r="JY120" s="59" t="str"><f aca="false">IF(ISNUMBER(IC120),IC120,IF(ISNUMBER(GG120),GG120,&quot;&quot;))</f><v></v></c><c r="JZ120" s="59" t="str"><f aca="false">IF(ISNUMBER(ID120),ID120,IF(ISNUMBER(GH120),GH120,&quot;&quot;))</f><v></v></c><c r="KA120" s="59" t="str"><f aca="false">IF(ISNUMBER(IE120),IE120,IF(ISNUMBER(GI120),GI120,&quot;&quot;))</f><v></v></c><c r="KB120" s="59" t="str"><f aca="false">IF(ISNUMBER(IF120),IF120,IF(ISNUMBER(GJ120),GJ120,&quot;&quot;))</f><v></v></c><c r="KC120" s="59" t="str"><f aca="false">IF(ISNUMBER(IG120),IG120,IF(ISNUMBER(GK120),GK120,&quot;&quot;))</f><v></v></c><c r="KD120" s="61" t="str"><f aca="false">IF(ISNUMBER(IH120),IH120,IF(ISNUMBER(GL120),GL120,&quot;&quot;))</f><v></v></c><c r="KE120" s="52" t="str"><f aca="false">IF(AND(ISNUMBER(II120),ISNUMBER(CU120)),II120-CU120,&quot;&quot;)</f><v></v></c><c r="KF120" s="38" t="str"><f aca="false">IF(AND(ISNUMBER(IJ120),ISNUMBER(CV120)),IJ120-CV120,&quot;&quot;)</f><v></v></c><c r="KG120" s="38" t="str"><f aca="false">IF(AND(ISNUMBER(IK120),ISNUMBER(CW120)),IK120-CW120,&quot;&quot;)</f><v></v></c><c r="KH120" s="38" t="str"><f aca="false">IF(AND(ISNUMBER(IL120),ISNUMBER(CX120)),IL120-CX120,&quot;&quot;)</f><v></v></c><c r="KI120" s="38" t="str"><f aca="false">IF(AND(ISNUMBER(IM120),ISNUMBER(CY120)),IM120-CY120,&quot;&quot;)</f><v></v></c><c r="KJ120" s="38" t="str"><f aca="false">IF(AND(ISNUMBER(IN120),ISNUMBER(CZ120)),IN120-CZ120,&quot;&quot;)</f><v></v></c><c r="KK120" s="38" t="str"><f aca="false">IF(AND(ISNUMBER(IO120),ISNUMBER(DA120)),IO120-DA120,&quot;&quot;)</f><v></v></c><c r="KL120" s="38" t="str"><f aca="false">IF(AND(ISNUMBER(IP120),ISNUMBER(DB120)),IP120-DB120,&quot;&quot;)</f><v></v></c><c r="KM120" s="38" t="str"><f aca="false">IF(AND(ISNUMBER(IQ120),ISNUMBER(DC120)),IQ120-DC120,&quot;&quot;)</f><v></v></c><c r="KN120" s="38" t="str"><f aca="false">IF(AND(ISNUMBER(IR120),ISNUMBER(DD120)),IR120-DD120,&quot;&quot;)</f><v></v></c><c r="KO120" s="38" t="str"><f aca="false">IF(AND(ISNUMBER(IS120),ISNUMBER(DE120)),IS120-DE120,&quot;&quot;)</f><v></v></c><c r="KP120" s="38" t="str"><f aca="false">IF(AND(ISNUMBER(IT120),ISNUMBER(DF120)),IT120-DF120,&quot;&quot;)</f><v></v></c><c r="KQ120" s="38" t="str"><f aca="false">IF(AND(ISNUMBER(IU120),ISNUMBER(DG120)),IU120-DG120,&quot;&quot;)</f><v></v></c><c r="KR120" s="38" t="str"><f aca="false">IF(AND(ISNUMBER(IV120),ISNUMBER(DH120)),IV120-DH120,&quot;&quot;)</f><v></v></c><c r="KS120" s="38" t="str"><f aca="false">IF(AND(ISNUMBER(IW120),ISNUMBER(DI120)),IW120-DI120,&quot;&quot;)</f><v></v></c><c r="KT120" s="38" t="str"><f aca="false">IF(AND(ISNUMBER(IX120),ISNUMBER(DJ120)),IX120-DJ120,&quot;&quot;)</f><v></v></c><c r="KU120" s="38" t="str"><f aca="false">IF(AND(ISNUMBER(IY120),ISNUMBER(DK120)),IY120-DK120,&quot;&quot;)</f><v></v></c><c r="KV120" s="38" t="str"><f aca="false">IF(AND(ISNUMBER(IZ120),ISNUMBER(DL120)),IZ120-DL120,&quot;&quot;)</f><v></v></c><c r="KW120" s="38" t="str"><f aca="false">IF(AND(ISNUMBER(JA120),ISNUMBER(DM120)),JA120-DM120,&quot;&quot;)</f><v></v></c><c r="KX120" s="38" t="str"><f aca="false">IF(AND(ISNUMBER(JB120),ISNUMBER(DN120)),JB120-DN120,&quot;&quot;)</f><v></v></c><c r="KY120" s="38" t="str"><f aca="false">IF(AND(ISNUMBER(JC120),ISNUMBER(DO120)),JC120-DO120,&quot;&quot;)</f><v></v></c><c r="KZ120" s="38" t="str"><f aca="false">IF(AND(ISNUMBER(JD120),ISNUMBER(DP120)),JD120-DP120,&quot;&quot;)</f><v></v></c><c r="LA120" s="38" t="str"><f aca="false">IF(AND(ISNUMBER(JE120),ISNUMBER(DQ120)),JE120-DQ120,&quot;&quot;)</f><v></v></c><c r="LB120" s="38" t="str"><f aca="false">IF(AND(ISNUMBER(JF120),ISNUMBER(DR120)),JF120-DR120,&quot;&quot;)</f><v></v></c><c r="LC120" s="38" t="str"><f aca="false">IF(AND(ISNUMBER(JG120),ISNUMBER(DS120)),JG120-DS120,&quot;&quot;)</f><v></v></c><c r="LD120" s="38" t="str"><f aca="false">IF(AND(ISNUMBER(JH120),ISNUMBER(DT120)),JH120-DT120,&quot;&quot;)</f><v></v></c><c r="LE120" s="38" t="str"><f aca="false">IF(AND(ISNUMBER(JI120),ISNUMBER(DU120)),JI120-DU120,&quot;&quot;)</f><v></v></c><c r="LF120" s="38" t="str"><f aca="false">IF(AND(ISNUMBER(JJ120),ISNUMBER(DV120)),JJ120-DV120,&quot;&quot;)</f><v></v></c><c r="LG120" s="38" t="str"><f aca="false">IF(AND(ISNUMBER(JK120),ISNUMBER(DW120)),JK120-DW120,&quot;&quot;)</f><v></v></c><c r="LH120" s="38" t="str"><f aca="false">IF(AND(ISNUMBER(JL120),ISNUMBER(DX120)),JL120-DX120,&quot;&quot;)</f><v></v></c><c r="LI120" s="38" t="str"><f aca="false">IF(AND(ISNUMBER(JM120),ISNUMBER(DY120)),JM120-DY120,&quot;&quot;)</f><v></v></c><c r="LJ120" s="38" t="str"><f aca="false">IF(AND(ISNUMBER(JN120),ISNUMBER(DZ120)),JN120-DZ120,&quot;&quot;)</f><v></v></c><c r="LK120" s="38" t="str"><f aca="false">IF(AND(ISNUMBER(JO120),ISNUMBER(EA120)),JO120-EA120,&quot;&quot;)</f><v></v></c><c r="LL120" s="38" t="str"><f aca="false">IF(AND(ISNUMBER(JP120),ISNUMBER(EB120)),JP120-EB120,&quot;&quot;)</f><v></v></c><c r="LM120" s="38" t="str"><f aca="false">IF(AND(ISNUMBER(JQ120),ISNUMBER(EC120)),JQ120-EC120,&quot;&quot;)</f><v></v></c><c r="LN120" s="38" t="str"><f aca="false">IF(AND(ISNUMBER(JR120),ISNUMBER(ED120)),JR120-ED120,&quot;&quot;)</f><v></v></c><c r="LO120" s="38" t="str"><f aca="false">IF(AND(ISNUMBER(JS120),ISNUMBER(EE120)),JS120-EE120,&quot;&quot;)</f><v></v></c><c r="LP120" s="38" t="str"><f aca="false">IF(AND(ISNUMBER(JT120),ISNUMBER(EF120)),JT120-EF120,&quot;&quot;)</f><v></v></c><c r="LQ120" s="38" t="str"><f aca="false">IF(AND(ISNUMBER(JU120),ISNUMBER(EG120)),JU120-EG120,&quot;&quot;)</f><v></v></c><c r="LR120" s="38" t="str"><f aca="false">IF(AND(ISNUMBER(JV120),ISNUMBER(EH120)),JV120-EH120,&quot;&quot;)</f><v></v></c><c r="LS120" s="38" t="str"><f aca="false">IF(AND(ISNUMBER(JW120),ISNUMBER(EI120)),JW120-EI120,&quot;&quot;)</f><v></v></c><c r="LT120" s="38" t="str"><f aca="false">IF(AND(ISNUMBER(JX120),ISNUMBER(EJ120)),JX120-EJ120,&quot;&quot;)</f><v></v></c><c r="LU120" s="38" t="str"><f aca="false">IF(AND(ISNUMBER(JY120),ISNUMBER(EK120)),JY120-EK120,&quot;&quot;)</f><v></v></c><c r="LV120" s="38" t="str"><f aca="false">IF(AND(ISNUMBER(JZ120),ISNUMBER(EL120)),JZ120-EL120,&quot;&quot;)</f><v></v></c><c r="LW120" s="38" t="str"><f aca="false">IF(AND(ISNUMBER(KA120),ISNUMBER(EM120)),KA120-EM120,&quot;&quot;)</f><v></v></c><c r="LX120" s="38" t="str"><f aca="false">IF(AND(ISNUMBER(KB120),ISNUMBER(EN120)),KB120-EN120,&quot;&quot;)</f><v></v></c><c r="LY120" s="38" t="str"><f aca="false">IF(AND(ISNUMBER(KC120),ISNUMBER(EO120)),KC120-EO120,&quot;&quot;)</f><v></v></c><c r="LZ120" s="38" t="str"><f aca="false">IF(AND(ISNUMBER(KD120),ISNUMBER(EP120)),KD120-EP120,&quot;&quot;)</f><v></v></c><c r="MA120" s="38" t="str"><f aca="false">IF(AND(ISNUMBER(HT120),ISNUMBER(FX120)),HT120-FX120,&quot;&quot;)</f><v></v></c><c r="MB120" s="38" t="str"><f aca="false">IF(AND(ISNUMBER(HU120),ISNUMBER(FY120)),HU120-FY120,&quot;&quot;)</f><v></v></c><c r="MC120" s="38" t="str"><f aca="false">IF(AND(ISNUMBER(HY120),ISNUMBER(GC120)),HY120-GC120,&quot;&quot;)</f><v></v></c><c r="MD120" s="38" t="n"><f aca="false">HZ120-GD120</f><v>0</v></c></row><row collapsed="false" customFormat="false" customHeight="true" hidden="false" ht="26.25" outlineLevel="0" r="121"><c r="A121" s="35" t="n"><v>41395</v></c><c r="B121" s="36" t="s"><v>548</v></c><c r="C121" s="36" t="s"><v>549</v></c><c r="D121" s="37" t="s"><v>339</v></c><c r="E121" s="38" t="n"><v>65</v></c><c r="F121" s="39" t="n"><v>17331</v></c><c r="G121" s="38" t="s"><v>340</v></c><c r="H121" s="38" t="s"><v>358</v></c><c r="I121" s="38" t="n"><v>1836712</v></c><c r="P121" s="42" t="n"><v>-0.5</v></c><c r="Q121" s="43" t="n"><v>-0.51</v></c><c r="R121" s="43"/><c r="S121" s="44" t="n"><v>41393</v></c><c r="T121" s="45" t="n"><v>1.5</v></c><c r="U121" s="45" t="n"><v>0</v></c><c r="V121" s="38" t="n"><v>0</v></c><c r="W121" s="38" t="n"><v>40</v></c><c r="Y121" s="38" t="n"><v>606</v></c><c r="AH121" s="38" t="n"><v>1</v></c><c r="AI121" s="38" t="n"><f aca="false">IF(AND(ISNUMBER(SK),SK&gt;0),1,0)</f><v>1</v></c><c r="AJ121" s="34"/><c r="AK121" s="48" t="s"><v>371</v></c><c r="AL121" s="64"/><c r="AZ121" s="38" t="str"><f aca="false">IF(ISNUMBER(AM121),AM121+0.5*AN121,&quot;&quot;)</f><v></v></c><c r="BA121" s="38" t="str"><f aca="false">IF(ISNUMBER(AZ121),IF(ISNUMBER(Q121),AZ121-Q121,&quot;MISSING&quot;),&quot;&quot;)</f><v></v></c><c r="BB121" s="38" t="str"><f aca="false">IF(AND(ISNUMBER(AR121),ISNUMBER(Y121)),AR121-Y121,IF(ISNUMBER(AR121),&quot;MISSING&quot;,&quot;&quot;))</f><v></v></c><c r="BC121" s="48" t="s"><v>336</v></c><c r="BR121" s="38" t="str"><f aca="false">IF(ISNUMBER(BE121),BE121+0.5*BF121,&quot;&quot;)</f><v></v></c><c r="BS121" s="38" t="str"><f aca="false">IF(ISNUMBER(BR121),IF(ISNUMBER($Q121),BR121-$Q121,&quot;MISSING&quot;),&quot;&quot;)</f><v></v></c><c r="BT121" s="38" t="str"><f aca="false">IF(AND(ISNUMBER(BJ121),ISNUMBER($Y121)),BJ121-$Y121,IF(ISNUMBER(BJ121),&quot;MISSING&quot;,&quot;&quot;))</f><v></v></c><c r="BU121" s="38" t="n"><f aca="false">IF(AND(ISBLANK($AM121),ISBLANK($BE121)),0,1)</f><v>0</v></c><c r="BV121" s="38" t="n"><f aca="false">IF(AND(ISNUMBER($AM121),ISNUMBER($BE121)),1,0)</f><v>0</v></c><c r="BW121" s="38" t="str"><f aca="false">IF(BV121,SE_PREOP,&quot;&quot;)</f><v></v></c><c r="BX121" s="38" t="str"><f aca="false">IF(FU_6_AND_12,SE_6,&quot;&quot;)</f><v></v></c><c r="BY121" s="38" t="str"><f aca="false">IF(FU_6_AND_12,SE_12,&quot;&quot;)</f><v></v></c><c r="BZ121" s="49" t="n"><f aca="false">IF(AND(ISNUMBER(BC121),ISNUMBER(BE121)),BC121-A121,IF(ISNUMBER(AK121),AK121-A121,0))</f><v>0</v></c><c r="CA121" s="50" t="n"><f aca="false">IF(BZ121&gt;0,BZ121/30,&quot;&quot;)</f><v>0</v></c><c r="CB121" s="38" t="str"><f aca="false">IF(AND(ISNUMBER(AZ121),ISNUMBER(BR121)),(BR121-AZ121),&quot;&quot;)</f><v></v></c><c r="CC121" s="38" t="str"><f aca="false">IF(AND(ISNUMBER(AX121), ISNUMBER(AD121)), AVERAGE(AX121,AV121)-AVERAGE(AD121,AF121),&quot;&quot;)</f><v></v></c><c r="CD121" s="38" t="str"><f aca="false">IF(AND(ISNUMBER(BN121), ISNUMBER(AD121)), AVERAGE(BN121,BP121)-AVERAGE(AD121,AF121),&quot;&quot;)</f><v></v></c><c r="CE121" s="38" t="str"><f aca="false">IF(ISNUMBER(CD121),CD121,IF(ISNUMBER(CC121),CC121,&quot;&quot;))</f><v></v></c><c r="CG121" s="38" t="str"><f aca="false">IF(ISNUMBER(SE_12),SE_12,IF(ISNUMBER(SE_6),SE_6,&quot;&quot;))</f><v></v></c><c r="CH121" s="51" t="str"><f aca="false">IF(AND(ISNUMBER(SE_LAST_),ISNUMBER(REF_TARGET)),SE_LAST_-REF_TARGET,&quot;&quot;)</f><v></v></c><c r="CI121" s="52" t="str"><f aca="false">IF(ISNUMBER(Y121),IF(ISNUMBER(BJ121),BJ121-Y121,IF(ISNUMBER(AR121),AR121-Y121,&quot;&quot;)),&quot;&quot;)</f><v></v></c><c r="CJ121" s="38" t="str"><f aca="false">IF(ISNUMBER(Z121),IF(ISNUMBER(AT121),AT121-Z121,IF(ISNUMBER(BL121),BL121-Z121,&quot;&quot;)),&quot;&quot;)</f><v></v></c><c r="CK121" s="53" t="str"><f aca="false">IF(ISNUMBER(LAST_SE_ERROR),REF_TARGET,&quot;&quot;)</f><v></v></c><c r="CL121" s="53" t="str"><f aca="false">IF(AND(OR(ISNUMBER(BH121),ISNUMBER(AP121)),ISNUMBER(W121)),-LOG(20/W121)--LOG(20/IF(ISNUMBER(BH121),BH121,AP121)),&quot;&quot;)</f><v></v></c><c r="CM121" s="54" t="n"><f aca="false">IF(ISNUMBER(BF121),BF121,IF(ISNUMBER(AN121),AN121,&quot;&quot;))</f><v>0</v></c><c r="CN121" s="54" t="n"><f aca="false">IF(AND(ISNUMBER(CM121),ISNUMBER(U121)),CM121-U121,&quot;&quot;)</f><v>0</v></c><c r="CO121" s="55" t="n"><f aca="false">IF(ISNUMBER(BCVA_12),BCVA_12,IF(ISNUMBER(BCVA_6),BCVA_6,&quot;&quot;))</f><v>0</v></c><c r="CP121" s="55" t="n"><f aca="false">IF(ISNUMBER(CO121),PREOP_BCVA,&quot;&quot;)</f><v>0</v></c><c r="CQ121" s="56" t="n"><f aca="false">IF(AND(REF_TARGET&lt;=0,REF_TARGET&gt;-1),IF(ISNUMBER(UDVA_12),UDVA_12,IF(ISNUMBER(UDVA_6),UDVA_6,&quot;&quot;)),&quot;&quot;)</f><v>0</v></c><c r="CR121" s="53" t="str"><f aca="false">IF(ISNUMBER(PREOP_PENTACAM_RV),IF(ISNUMBER(SPH_6),IF(ISNUMBER($EQ121),0,1),&quot;&quot;),&quot;&quot;)</f><v></v></c><c r="CS121" s="53" t="str"><f aca="false">IF(ISNUMBER(PREOP_PENTACAM_RV),IF(ISNUMBER(SPH_12),IF(ISNUMBER($GM121),0,1),&quot;&quot;),&quot;&quot;)</f><v></v></c><c r="CT121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21" s="0" t="n"><v>7.66</v></c><c r="CV121" s="53" t="n"><v>7.49</v></c><c r="CW121" s="53" t="n"><v>153.5</v></c><c r="CX121" s="53" t="n"><v>-1</v></c><c r="CY121" s="53" t="n"><v>0.75</v></c><c r="CZ121" s="53" t="n"><v>0.76</v></c><c r="DA121" s="53" t="n"><v>2.41</v></c><c r="DB121" s="53" t="n"><v>3.01</v></c><c r="DC121" s="53" t="n"><v>604</v></c><c r="DD121" s="53" t="n"><v>600</v></c><c r="DE121" s="53" t="n"><v>695</v></c><c r="DF121" s="53" t="n"><v>672</v></c><c r="DG121" s="53" t="n"><v>678</v></c><c r="DH121" s="53" t="n"><v>668</v></c><c r="DI121" s="53" t="n"><v>599</v></c><c r="DJ121" s="53" t="n"><v>-0.71</v></c><c r="DK121" s="53" t="n"><v>-0.39</v></c><c r="DL121" s="53" t="n"><v>7.58</v></c><c r="DM121" s="53" t="n"><v>7.61</v></c><c r="DN121" s="53" t="n"><v>7.73</v></c><c r="DO121" s="53" t="n"><v>8</v></c><c r="DP121" s="53" t="n"><v>8.2</v></c><c r="DQ121" s="53" t="n"><v>8.61</v></c><c r="DR121" s="53" t="n"><v>0</v></c><c r="DS121" s="53" t="n"><v>1.2</v></c><c r="DT121" s="53" t="n"><v>6.31</v></c><c r="DU121" s="53" t="n"><v>6.27</v></c><c r="DV121" s="53" t="n"><v>6.37</v></c><c r="DW121" s="53" t="n"><v>6.61</v></c><c r="DX121" s="53" t="n"><v>6.82</v></c><c r="DY121" s="53" t="n"><v>0</v></c><c r="DZ121" s="53" t="n"><v>0</v></c><c r="EA121" s="53" t="n"><v>1.2</v></c><c r="EB121" s="53"/><c r="EC121" s="53"/><c r="ED121" s="53"/><c r="EE121" s="53"/><c r="EF121" s="53"/><c r="EG121" s="53"/><c r="EH121" s="53"/><c r="EI121" s="53"/><c r="EJ121" s="53"/><c r="EK121" s="53"/><c r="EL121" s="53"/><c r="EM121" s="53"/><c r="EN121" s="53"/><c r="EO121" s="53"/><c r="EP121" s="72"/><c r="II121" s="52" t="str"><f aca="false">IF(ISNUMBER(GM121),GM121,IF(ISNUMBER(EQ121),EQ121,&quot;&quot;))</f><v></v></c><c r="IJ121" s="38" t="str"><f aca="false">IF(ISNUMBER(GN121),GN121,IF(ISNUMBER(ER121),ER121,&quot;&quot;))</f><v></v></c><c r="IK121" s="38" t="str"><f aca="false">IF(ISNUMBER(GO121),GO121,IF(ISNUMBER(ES121),ES121,&quot;&quot;))</f><v></v></c><c r="IL121" s="38" t="str"><f aca="false">IF(ISNUMBER(GP121),GP121,IF(ISNUMBER(ET121),ET121,&quot;&quot;))</f><v></v></c><c r="IM121" s="38" t="str"><f aca="false">IF(ISNUMBER(GQ121),GQ121,IF(ISNUMBER(EU121),EU121,&quot;&quot;))</f><v></v></c><c r="IN121" s="38" t="str"><f aca="false">IF(ISNUMBER(GR121),GR121,IF(ISNUMBER(EV121),EV121,&quot;&quot;))</f><v></v></c><c r="IO121" s="38" t="str"><f aca="false">IF(ISNUMBER(GS121),GS121,IF(ISNUMBER(EW121),EW121,&quot;&quot;))</f><v></v></c><c r="IP121" s="38" t="str"><f aca="false">IF(ISNUMBER(GT121),GT121,IF(ISNUMBER(EX121),EX121,&quot;&quot;))</f><v></v></c><c r="IQ121" s="38" t="str"><f aca="false">IF(ISNUMBER(GU121),GU121,IF(ISNUMBER(EY121),EY121,&quot;&quot;))</f><v></v></c><c r="IR121" s="38" t="str"><f aca="false">IF(ISNUMBER(GV121),GV121,IF(ISNUMBER(EZ121),EZ121,&quot;&quot;))</f><v></v></c><c r="IS121" s="38" t="str"><f aca="false">IF(ISNUMBER(GW121),GW121,IF(ISNUMBER(FA121),FA121,&quot;&quot;))</f><v></v></c><c r="IT121" s="38" t="str"><f aca="false">IF(ISNUMBER(GX121),GX121,IF(ISNUMBER(FB121),FB121,&quot;&quot;))</f><v></v></c><c r="IU121" s="38" t="str"><f aca="false">IF(ISNUMBER(GY121),GY121,IF(ISNUMBER(FC121),FC121,&quot;&quot;))</f><v></v></c><c r="IV121" s="38" t="str"><f aca="false">IF(ISNUMBER(GZ121),GZ121,IF(ISNUMBER(FD121),FD121,&quot;&quot;))</f><v></v></c><c r="IW121" s="38" t="str"><f aca="false">IF(ISNUMBER(HA121),HA121,IF(ISNUMBER(FE121),FE121,&quot;&quot;))</f><v></v></c><c r="IX121" s="38" t="str"><f aca="false">IF(ISNUMBER(HB121),HB121,IF(ISNUMBER(FF121),FF121,&quot;&quot;))</f><v></v></c><c r="IY121" s="38" t="str"><f aca="false">IF(ISNUMBER(HC121),HC121,IF(ISNUMBER(FG121),FG121,&quot;&quot;))</f><v></v></c><c r="IZ121" s="38" t="str"><f aca="false">IF(ISNUMBER(HD121),HD121,IF(ISNUMBER(FH121),FH121,&quot;&quot;))</f><v></v></c><c r="JA121" s="38" t="str"><f aca="false">IF(ISNUMBER(HE121),HE121,IF(ISNUMBER(FI121),FI121,&quot;&quot;))</f><v></v></c><c r="JB121" s="38" t="str"><f aca="false">IF(ISNUMBER(HF121),HF121,IF(ISNUMBER(FJ121),FJ121,&quot;&quot;))</f><v></v></c><c r="JC121" s="38" t="str"><f aca="false">IF(ISNUMBER(HG121),HG121,IF(ISNUMBER(FK121),FK121,&quot;&quot;))</f><v></v></c><c r="JD121" s="38" t="str"><f aca="false">IF(ISNUMBER(HH121),HH121,IF(ISNUMBER(FL121),FL121,&quot;&quot;))</f><v></v></c><c r="JE121" s="38" t="str"><f aca="false">IF(ISNUMBER(HI121),HI121,IF(ISNUMBER(FM121),FM121,&quot;&quot;))</f><v></v></c><c r="JF121" s="38" t="str"><f aca="false">IF(ISNUMBER(HJ121),HJ121,IF(ISNUMBER(FN121),FN121,&quot;&quot;))</f><v></v></c><c r="JG121" s="38" t="str"><f aca="false">IF(ISNUMBER(HK121),HK121,IF(ISNUMBER(FO121),FO121,&quot;&quot;))</f><v></v></c><c r="JH121" s="38" t="str"><f aca="false">IF(ISNUMBER(HL121),HL121,IF(ISNUMBER(FP121),FP121,&quot;&quot;))</f><v></v></c><c r="JI121" s="38" t="str"><f aca="false">IF(ISNUMBER(HM121),HM121,IF(ISNUMBER(FQ121),FQ121,&quot;&quot;))</f><v></v></c><c r="JJ121" s="38" t="str"><f aca="false">IF(ISNUMBER(HN121),HN121,IF(ISNUMBER(FR121),FR121,&quot;&quot;))</f><v></v></c><c r="JK121" s="38" t="str"><f aca="false">IF(ISNUMBER(HO121),HO121,IF(ISNUMBER(FS121),FS121,&quot;&quot;))</f><v></v></c><c r="JL121" s="38" t="str"><f aca="false">IF(ISNUMBER(HP121),HP121,IF(ISNUMBER(FT121),FT121,&quot;&quot;))</f><v></v></c><c r="JM121" s="38" t="str"><f aca="false">IF(ISNUMBER(HQ121),HQ121,IF(ISNUMBER(FU121),FU121,&quot;&quot;))</f><v></v></c><c r="JN121" s="51" t="str"><f aca="false">IF(ISNUMBER(HR121),HR121,IF(ISNUMBER(FV121),FV121,&quot;&quot;))</f><v></v></c><c r="JO121" s="59" t="str"><f aca="false">IF(ISNUMBER(HS121),HS121,IF(ISNUMBER(FW121),FW121,&quot;&quot;))</f><v></v></c><c r="JP121" s="59" t="str"><f aca="false">IF(ISNUMBER(HT121),HT121,IF(ISNUMBER(FX121),FX121,&quot;&quot;))</f><v></v></c><c r="JQ121" s="59" t="str"><f aca="false">IF(ISNUMBER(HU121),HU121,IF(ISNUMBER(FY121),FY121,&quot;&quot;))</f><v></v></c><c r="JR121" s="59" t="str"><f aca="false">IF(ISNUMBER(HV121),HV121,IF(ISNUMBER(FZ121),FZ121,&quot;&quot;))</f><v></v></c><c r="JS121" s="59" t="str"><f aca="false">IF(ISNUMBER(HW121),HW121,IF(ISNUMBER(GA121),GA121,&quot;&quot;))</f><v></v></c><c r="JT121" s="59" t="str"><f aca="false">IF(ISNUMBER(HX121),HX121,IF(ISNUMBER(GB121),GB121,&quot;&quot;))</f><v></v></c><c r="JU121" s="59" t="str"><f aca="false">IF(ISNUMBER(HY121),HY121,IF(ISNUMBER(GC121),GC121,&quot;&quot;))</f><v></v></c><c r="JV121" s="59" t="str"><f aca="false">IF(ISNUMBER(HZ121),HZ121,IF(ISNUMBER(GD121),GD121,&quot;&quot;))</f><v></v></c><c r="JW121" s="59" t="str"><f aca="false">IF(ISNUMBER(IA121),IA121,IF(ISNUMBER(GE121),GE121,&quot;&quot;))</f><v></v></c><c r="JX121" s="59" t="str"><f aca="false">IF(ISNUMBER(IB121),IB121,IF(ISNUMBER(GF121),GF121,&quot;&quot;))</f><v></v></c><c r="JY121" s="59" t="str"><f aca="false">IF(ISNUMBER(IC121),IC121,IF(ISNUMBER(GG121),GG121,&quot;&quot;))</f><v></v></c><c r="JZ121" s="59" t="str"><f aca="false">IF(ISNUMBER(ID121),ID121,IF(ISNUMBER(GH121),GH121,&quot;&quot;))</f><v></v></c><c r="KA121" s="59" t="str"><f aca="false">IF(ISNUMBER(IE121),IE121,IF(ISNUMBER(GI121),GI121,&quot;&quot;))</f><v></v></c><c r="KB121" s="59" t="str"><f aca="false">IF(ISNUMBER(IF121),IF121,IF(ISNUMBER(GJ121),GJ121,&quot;&quot;))</f><v></v></c><c r="KC121" s="59" t="str"><f aca="false">IF(ISNUMBER(IG121),IG121,IF(ISNUMBER(GK121),GK121,&quot;&quot;))</f><v></v></c><c r="KD121" s="61" t="str"><f aca="false">IF(ISNUMBER(IH121),IH121,IF(ISNUMBER(GL121),GL121,&quot;&quot;))</f><v></v></c><c r="KE121" s="52" t="str"><f aca="false">IF(AND(ISNUMBER(II121),ISNUMBER(CU121)),II121-CU121,&quot;&quot;)</f><v></v></c><c r="KF121" s="38" t="str"><f aca="false">IF(AND(ISNUMBER(IJ121),ISNUMBER(CV121)),IJ121-CV121,&quot;&quot;)</f><v></v></c><c r="KG121" s="38" t="str"><f aca="false">IF(AND(ISNUMBER(IK121),ISNUMBER(CW121)),IK121-CW121,&quot;&quot;)</f><v></v></c><c r="KH121" s="38" t="str"><f aca="false">IF(AND(ISNUMBER(IL121),ISNUMBER(CX121)),IL121-CX121,&quot;&quot;)</f><v></v></c><c r="KI121" s="38" t="str"><f aca="false">IF(AND(ISNUMBER(IM121),ISNUMBER(CY121)),IM121-CY121,&quot;&quot;)</f><v></v></c><c r="KJ121" s="38" t="str"><f aca="false">IF(AND(ISNUMBER(IN121),ISNUMBER(CZ121)),IN121-CZ121,&quot;&quot;)</f><v></v></c><c r="KK121" s="38" t="str"><f aca="false">IF(AND(ISNUMBER(IO121),ISNUMBER(DA121)),IO121-DA121,&quot;&quot;)</f><v></v></c><c r="KL121" s="38" t="str"><f aca="false">IF(AND(ISNUMBER(IP121),ISNUMBER(DB121)),IP121-DB121,&quot;&quot;)</f><v></v></c><c r="KM121" s="38" t="str"><f aca="false">IF(AND(ISNUMBER(IQ121),ISNUMBER(DC121)),IQ121-DC121,&quot;&quot;)</f><v></v></c><c r="KN121" s="38" t="str"><f aca="false">IF(AND(ISNUMBER(IR121),ISNUMBER(DD121)),IR121-DD121,&quot;&quot;)</f><v></v></c><c r="KO121" s="38" t="str"><f aca="false">IF(AND(ISNUMBER(IS121),ISNUMBER(DE121)),IS121-DE121,&quot;&quot;)</f><v></v></c><c r="KP121" s="38" t="str"><f aca="false">IF(AND(ISNUMBER(IT121),ISNUMBER(DF121)),IT121-DF121,&quot;&quot;)</f><v></v></c><c r="KQ121" s="38" t="str"><f aca="false">IF(AND(ISNUMBER(IU121),ISNUMBER(DG121)),IU121-DG121,&quot;&quot;)</f><v></v></c><c r="KR121" s="38" t="str"><f aca="false">IF(AND(ISNUMBER(IV121),ISNUMBER(DH121)),IV121-DH121,&quot;&quot;)</f><v></v></c><c r="KS121" s="38" t="str"><f aca="false">IF(AND(ISNUMBER(IW121),ISNUMBER(DI121)),IW121-DI121,&quot;&quot;)</f><v></v></c><c r="KT121" s="38" t="str"><f aca="false">IF(AND(ISNUMBER(IX121),ISNUMBER(DJ121)),IX121-DJ121,&quot;&quot;)</f><v></v></c><c r="KU121" s="38" t="str"><f aca="false">IF(AND(ISNUMBER(IY121),ISNUMBER(DK121)),IY121-DK121,&quot;&quot;)</f><v></v></c><c r="KV121" s="38" t="str"><f aca="false">IF(AND(ISNUMBER(IZ121),ISNUMBER(DL121)),IZ121-DL121,&quot;&quot;)</f><v></v></c><c r="KW121" s="38" t="str"><f aca="false">IF(AND(ISNUMBER(JA121),ISNUMBER(DM121)),JA121-DM121,&quot;&quot;)</f><v></v></c><c r="KX121" s="38" t="str"><f aca="false">IF(AND(ISNUMBER(JB121),ISNUMBER(DN121)),JB121-DN121,&quot;&quot;)</f><v></v></c><c r="KY121" s="38" t="str"><f aca="false">IF(AND(ISNUMBER(JC121),ISNUMBER(DO121)),JC121-DO121,&quot;&quot;)</f><v></v></c><c r="KZ121" s="38" t="str"><f aca="false">IF(AND(ISNUMBER(JD121),ISNUMBER(DP121)),JD121-DP121,&quot;&quot;)</f><v></v></c><c r="LA121" s="38" t="str"><f aca="false">IF(AND(ISNUMBER(JE121),ISNUMBER(DQ121)),JE121-DQ121,&quot;&quot;)</f><v></v></c><c r="LB121" s="38" t="str"><f aca="false">IF(AND(ISNUMBER(JF121),ISNUMBER(DR121)),JF121-DR121,&quot;&quot;)</f><v></v></c><c r="LC121" s="38" t="str"><f aca="false">IF(AND(ISNUMBER(JG121),ISNUMBER(DS121)),JG121-DS121,&quot;&quot;)</f><v></v></c><c r="LD121" s="38" t="str"><f aca="false">IF(AND(ISNUMBER(JH121),ISNUMBER(DT121)),JH121-DT121,&quot;&quot;)</f><v></v></c><c r="LE121" s="38" t="str"><f aca="false">IF(AND(ISNUMBER(JI121),ISNUMBER(DU121)),JI121-DU121,&quot;&quot;)</f><v></v></c><c r="LF121" s="38" t="str"><f aca="false">IF(AND(ISNUMBER(JJ121),ISNUMBER(DV121)),JJ121-DV121,&quot;&quot;)</f><v></v></c><c r="LG121" s="38" t="str"><f aca="false">IF(AND(ISNUMBER(JK121),ISNUMBER(DW121)),JK121-DW121,&quot;&quot;)</f><v></v></c><c r="LH121" s="38" t="str"><f aca="false">IF(AND(ISNUMBER(JL121),ISNUMBER(DX121)),JL121-DX121,&quot;&quot;)</f><v></v></c><c r="LI121" s="38" t="str"><f aca="false">IF(AND(ISNUMBER(JM121),ISNUMBER(DY121)),JM121-DY121,&quot;&quot;)</f><v></v></c><c r="LJ121" s="38" t="str"><f aca="false">IF(AND(ISNUMBER(JN121),ISNUMBER(DZ121)),JN121-DZ121,&quot;&quot;)</f><v></v></c><c r="LK121" s="38" t="str"><f aca="false">IF(AND(ISNUMBER(JO121),ISNUMBER(EA121)),JO121-EA121,&quot;&quot;)</f><v></v></c><c r="LL121" s="38" t="str"><f aca="false">IF(AND(ISNUMBER(JP121),ISNUMBER(EB121)),JP121-EB121,&quot;&quot;)</f><v></v></c><c r="LM121" s="38" t="str"><f aca="false">IF(AND(ISNUMBER(JQ121),ISNUMBER(EC121)),JQ121-EC121,&quot;&quot;)</f><v></v></c><c r="LN121" s="38" t="str"><f aca="false">IF(AND(ISNUMBER(JR121),ISNUMBER(ED121)),JR121-ED121,&quot;&quot;)</f><v></v></c><c r="LO121" s="38" t="str"><f aca="false">IF(AND(ISNUMBER(JS121),ISNUMBER(EE121)),JS121-EE121,&quot;&quot;)</f><v></v></c><c r="LP121" s="38" t="str"><f aca="false">IF(AND(ISNUMBER(JT121),ISNUMBER(EF121)),JT121-EF121,&quot;&quot;)</f><v></v></c><c r="LQ121" s="38" t="str"><f aca="false">IF(AND(ISNUMBER(JU121),ISNUMBER(EG121)),JU121-EG121,&quot;&quot;)</f><v></v></c><c r="LR121" s="38" t="str"><f aca="false">IF(AND(ISNUMBER(JV121),ISNUMBER(EH121)),JV121-EH121,&quot;&quot;)</f><v></v></c><c r="LS121" s="38" t="str"><f aca="false">IF(AND(ISNUMBER(JW121),ISNUMBER(EI121)),JW121-EI121,&quot;&quot;)</f><v></v></c><c r="LT121" s="38" t="str"><f aca="false">IF(AND(ISNUMBER(JX121),ISNUMBER(EJ121)),JX121-EJ121,&quot;&quot;)</f><v></v></c><c r="LU121" s="38" t="str"><f aca="false">IF(AND(ISNUMBER(JY121),ISNUMBER(EK121)),JY121-EK121,&quot;&quot;)</f><v></v></c><c r="LV121" s="38" t="str"><f aca="false">IF(AND(ISNUMBER(JZ121),ISNUMBER(EL121)),JZ121-EL121,&quot;&quot;)</f><v></v></c><c r="LW121" s="38" t="str"><f aca="false">IF(AND(ISNUMBER(KA121),ISNUMBER(EM121)),KA121-EM121,&quot;&quot;)</f><v></v></c><c r="LX121" s="38" t="str"><f aca="false">IF(AND(ISNUMBER(KB121),ISNUMBER(EN121)),KB121-EN121,&quot;&quot;)</f><v></v></c><c r="LY121" s="38" t="str"><f aca="false">IF(AND(ISNUMBER(KC121),ISNUMBER(EO121)),KC121-EO121,&quot;&quot;)</f><v></v></c><c r="LZ121" s="38" t="str"><f aca="false">IF(AND(ISNUMBER(KD121),ISNUMBER(EP121)),KD121-EP121,&quot;&quot;)</f><v></v></c><c r="MA121" s="38" t="str"><f aca="false">IF(AND(ISNUMBER(HT121),ISNUMBER(FX121)),HT121-FX121,&quot;&quot;)</f><v></v></c><c r="MB121" s="38" t="str"><f aca="false">IF(AND(ISNUMBER(HU121),ISNUMBER(FY121)),HU121-FY121,&quot;&quot;)</f><v></v></c><c r="MC121" s="38" t="str"><f aca="false">IF(AND(ISNUMBER(HY121),ISNUMBER(GC121)),HY121-GC121,&quot;&quot;)</f><v></v></c><c r="MD121" s="38" t="n"><f aca="false">HZ121-GD121</f><v>0</v></c></row><row collapsed="false" customFormat="false" customHeight="true" hidden="false" ht="26.25" outlineLevel="0" r="122"><c r="A122" s="35" t="n"><v>41409</v></c><c r="B122" s="36" t="s"><v>550</v></c><c r="C122" s="36" t="s"><v>551</v></c><c r="D122" s="37" t="s"><v>339</v></c><c r="E122" s="38" t="n"><v>73</v></c><c r="F122" s="39" t="n"><v>14730</v></c><c r="G122" s="38" t="s"><v>340</v></c><c r="H122" s="38" t="s"><v>358</v></c><c r="I122" s="38" t="n"><v>1836787</v></c><c r="P122" s="42" t="n"><v>-0.5</v></c><c r="Q122" s="43" t="n"><v>-0.57</v></c><c r="R122" s="43"/><c r="S122" s="44" t="n"><v>41375</v></c><c r="T122" s="45" t="n"><v>0.5</v></c><c r="U122" s="45" t="n"><v>1.5</v></c><c r="V122" s="38" t="n"><v>10</v></c><c r="W122" s="38" t="n"><v>60</v></c><c r="X122" s="38" t="n"><v>11</v></c><c r="Y122" s="38" t="n"><v>731</v></c><c r="AH122" s="38" t="n"><v>0</v></c><c r="AI122" s="38" t="n"><f aca="false">IF(AND(ISNUMBER(SK),SK&gt;0),1,0)</f><v>0</v></c><c r="AK122" s="48" t="s"><v>371</v></c><c r="AZ122" s="38" t="str"><f aca="false">IF(ISNUMBER(AM122),AM122+0.5*AN122,&quot;&quot;)</f><v></v></c><c r="BA122" s="38" t="str"><f aca="false">IF(ISNUMBER(AZ122),IF(ISNUMBER(Q122),AZ122-Q122,&quot;MISSING&quot;),&quot;&quot;)</f><v></v></c><c r="BB122" s="38" t="str"><f aca="false">IF(AND(ISNUMBER(AR122),ISNUMBER(Y122)),AR122-Y122,IF(ISNUMBER(AR122),&quot;MISSING&quot;,&quot;&quot;))</f><v></v></c><c r="BC122" s="48" t="s"><v>336</v></c><c r="BR122" s="38" t="str"><f aca="false">IF(ISNUMBER(BE122),BE122+0.5*BF122,&quot;&quot;)</f><v></v></c><c r="BS122" s="38" t="str"><f aca="false">IF(ISNUMBER(BR122),IF(ISNUMBER($Q122),BR122-$Q122,&quot;MISSING&quot;),&quot;&quot;)</f><v></v></c><c r="BT122" s="38" t="str"><f aca="false">IF(AND(ISNUMBER(BJ122),ISNUMBER($Y122)),BJ122-$Y122,IF(ISNUMBER(BJ122),&quot;MISSING&quot;,&quot;&quot;))</f><v></v></c><c r="BU122" s="38" t="n"><f aca="false">IF(AND(ISBLANK($AM122),ISBLANK($BE122)),0,1)</f><v>0</v></c><c r="BV122" s="38" t="n"><f aca="false">IF(AND(ISNUMBER($AM122),ISNUMBER($BE122)),1,0)</f><v>0</v></c><c r="BW122" s="38" t="str"><f aca="false">IF(BV122,SE_PREOP,&quot;&quot;)</f><v></v></c><c r="BX122" s="38" t="str"><f aca="false">IF(FU_6_AND_12,SE_6,&quot;&quot;)</f><v></v></c><c r="BY122" s="38" t="str"><f aca="false">IF(FU_6_AND_12,SE_12,&quot;&quot;)</f><v></v></c><c r="BZ122" s="49" t="n"><f aca="false">IF(AND(ISNUMBER(BC122),ISNUMBER(BE122)),BC122-A122,IF(ISNUMBER(AK122),AK122-A122,0))</f><v>0</v></c><c r="CA122" s="50" t="n"><f aca="false">IF(BZ122&gt;0,BZ122/30,&quot;&quot;)</f><v>0</v></c><c r="CB122" s="38" t="str"><f aca="false">IF(AND(ISNUMBER(AZ122),ISNUMBER(BR122)),(BR122-AZ122),&quot;&quot;)</f><v></v></c><c r="CC122" s="38" t="str"><f aca="false">IF(AND(ISNUMBER(AX122), ISNUMBER(AD122)), AVERAGE(AX122,AV122)-AVERAGE(AD122,AF122),&quot;&quot;)</f><v></v></c><c r="CD122" s="38" t="str"><f aca="false">IF(AND(ISNUMBER(BN122), ISNUMBER(AD122)), AVERAGE(BN122,BP122)-AVERAGE(AD122,AF122),&quot;&quot;)</f><v></v></c><c r="CE122" s="38" t="str"><f aca="false">IF(ISNUMBER(CD122),CD122,IF(ISNUMBER(CC122),CC122,&quot;&quot;))</f><v></v></c><c r="CG122" s="38" t="str"><f aca="false">IF(ISNUMBER(SE_12),SE_12,IF(ISNUMBER(SE_6),SE_6,&quot;&quot;))</f><v></v></c><c r="CH122" s="51" t="str"><f aca="false">IF(AND(ISNUMBER(SE_LAST_),ISNUMBER(REF_TARGET)),SE_LAST_-REF_TARGET,&quot;&quot;)</f><v></v></c><c r="CI122" s="52" t="str"><f aca="false">IF(ISNUMBER(Y122),IF(ISNUMBER(BJ122),BJ122-Y122,IF(ISNUMBER(AR122),AR122-Y122,&quot;&quot;)),&quot;&quot;)</f><v></v></c><c r="CJ122" s="38" t="str"><f aca="false">IF(ISNUMBER(Z122),IF(ISNUMBER(AT122),AT122-Z122,IF(ISNUMBER(BL122),BL122-Z122,&quot;&quot;)),&quot;&quot;)</f><v></v></c><c r="CK122" s="53" t="str"><f aca="false">IF(ISNUMBER(LAST_SE_ERROR),REF_TARGET,&quot;&quot;)</f><v></v></c><c r="CL122" s="53" t="str"><f aca="false">IF(AND(OR(ISNUMBER(BH122),ISNUMBER(AP122)),ISNUMBER(W122)),-LOG(20/W122)--LOG(20/IF(ISNUMBER(BH122),BH122,AP122)),&quot;&quot;)</f><v></v></c><c r="CM122" s="54" t="n"><f aca="false">IF(ISNUMBER(BF122),BF122,IF(ISNUMBER(AN122),AN122,&quot;&quot;))</f><v>0</v></c><c r="CN122" s="54" t="n"><f aca="false">IF(AND(ISNUMBER(CM122),ISNUMBER(U122)),CM122-U122,&quot;&quot;)</f><v>0</v></c><c r="CO122" s="55" t="n"><f aca="false">IF(ISNUMBER(BCVA_12),BCVA_12,IF(ISNUMBER(BCVA_6),BCVA_6,&quot;&quot;))</f><v>0</v></c><c r="CP122" s="55" t="n"><f aca="false">IF(ISNUMBER(CO122),PREOP_BCVA,&quot;&quot;)</f><v>0</v></c><c r="CQ122" s="56" t="n"><f aca="false">IF(AND(REF_TARGET&lt;=0,REF_TARGET&gt;-1),IF(ISNUMBER(UDVA_12),UDVA_12,IF(ISNUMBER(UDVA_6),UDVA_6,&quot;&quot;)),&quot;&quot;)</f><v>0</v></c><c r="CR122" s="53" t="str"><f aca="false">IF(ISNUMBER(PREOP_PENTACAM_RV),IF(ISNUMBER(SPH_6),IF(ISNUMBER($EQ122),0,1),&quot;&quot;),&quot;&quot;)</f><v></v></c><c r="CS122" s="53" t="str"><f aca="false">IF(ISNUMBER(PREOP_PENTACAM_RV),IF(ISNUMBER(SPH_12),IF(ISNUMBER($GM122),0,1),&quot;&quot;),&quot;&quot;)</f><v></v></c><c r="CT122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22" s="0" t="n"><v>7.59</v></c><c r="CV122" s="108" t="n"><v>7.46</v></c><c r="CW122" s="108" t="n"><v>146.1</v></c><c r="CX122" s="108" t="n"><v>-0.8</v></c><c r="CY122" s="108" t="n"><v>0.33</v></c><c r="CZ122" s="108" t="n"><v>0.53</v></c><c r="DA122" s="108" t="n"><v>2.09</v></c><c r="DB122" s="108" t="n"><v>2.82</v></c><c r="DC122" s="108" t="n"><v>733</v></c><c r="DD122" s="108" t="n"><v>732</v></c><c r="DE122" s="108" t="n"><v>776</v></c><c r="DF122" s="108" t="n"><v>740</v></c><c r="DG122" s="108" t="n"><v>732</v></c><c r="DH122" s="108" t="n"><v>832</v></c><c r="DI122" s="108" t="n"><v>710</v></c><c r="DJ122" s="108" t="n"><v>-1</v></c><c r="DK122" s="108" t="n"><v>-2.06</v></c><c r="DL122" s="108" t="n"><v>7.56</v></c><c r="DM122" s="108" t="n"><v>7.5</v></c><c r="DN122" s="108" t="n"><v>7.52</v></c><c r="DO122" s="108" t="n"><v>7.66</v></c><c r="DP122" s="108" t="n"><v>7.9</v></c><c r="DQ122" s="108" t="n"><v>8.1</v></c><c r="DR122" s="108" t="n"><v>0</v></c><c r="DS122" s="108" t="n"><v>1.1</v></c><c r="DT122" s="108" t="n"><v>6.49</v></c><c r="DU122" s="108" t="n"><v>6.33</v></c><c r="DV122" s="108" t="n"><v>6.34</v></c><c r="DW122" s="108" t="n"><v>6.42</v></c><c r="DX122" s="108" t="n"><v>6.68</v></c><c r="DY122" s="108" t="n"><v>0</v></c><c r="DZ122" s="108" t="n"><v>0</v></c><c r="EA122" s="109" t="n"><v>1.1</v></c><c r="EB122" s="97"/><c r="EC122" s="97"/><c r="ED122" s="97"/><c r="EE122" s="97"/><c r="EF122" s="97"/><c r="EG122" s="97"/><c r="EH122" s="97"/><c r="EI122" s="97"/><c r="EJ122" s="97"/><c r="EK122" s="97"/><c r="EL122" s="97"/><c r="EM122" s="97"/><c r="EN122" s="97"/><c r="EO122" s="97"/><c r="EP122" s="110"/><c r="II122" s="52" t="str"><f aca="false">IF(ISNUMBER(GM122),GM122,IF(ISNUMBER(EQ122),EQ122,&quot;&quot;))</f><v></v></c><c r="IJ122" s="38" t="str"><f aca="false">IF(ISNUMBER(GN122),GN122,IF(ISNUMBER(ER122),ER122,&quot;&quot;))</f><v></v></c><c r="IK122" s="38" t="str"><f aca="false">IF(ISNUMBER(GO122),GO122,IF(ISNUMBER(ES122),ES122,&quot;&quot;))</f><v></v></c><c r="IL122" s="38" t="str"><f aca="false">IF(ISNUMBER(GP122),GP122,IF(ISNUMBER(ET122),ET122,&quot;&quot;))</f><v></v></c><c r="IM122" s="38" t="str"><f aca="false">IF(ISNUMBER(GQ122),GQ122,IF(ISNUMBER(EU122),EU122,&quot;&quot;))</f><v></v></c><c r="IN122" s="38" t="str"><f aca="false">IF(ISNUMBER(GR122),GR122,IF(ISNUMBER(EV122),EV122,&quot;&quot;))</f><v></v></c><c r="IO122" s="38" t="str"><f aca="false">IF(ISNUMBER(GS122),GS122,IF(ISNUMBER(EW122),EW122,&quot;&quot;))</f><v></v></c><c r="IP122" s="38" t="str"><f aca="false">IF(ISNUMBER(GT122),GT122,IF(ISNUMBER(EX122),EX122,&quot;&quot;))</f><v></v></c><c r="IQ122" s="38" t="str"><f aca="false">IF(ISNUMBER(GU122),GU122,IF(ISNUMBER(EY122),EY122,&quot;&quot;))</f><v></v></c><c r="IR122" s="38" t="str"><f aca="false">IF(ISNUMBER(GV122),GV122,IF(ISNUMBER(EZ122),EZ122,&quot;&quot;))</f><v></v></c><c r="IS122" s="38" t="str"><f aca="false">IF(ISNUMBER(GW122),GW122,IF(ISNUMBER(FA122),FA122,&quot;&quot;))</f><v></v></c><c r="IT122" s="38" t="str"><f aca="false">IF(ISNUMBER(GX122),GX122,IF(ISNUMBER(FB122),FB122,&quot;&quot;))</f><v></v></c><c r="IU122" s="38" t="str"><f aca="false">IF(ISNUMBER(GY122),GY122,IF(ISNUMBER(FC122),FC122,&quot;&quot;))</f><v></v></c><c r="IV122" s="38" t="str"><f aca="false">IF(ISNUMBER(GZ122),GZ122,IF(ISNUMBER(FD122),FD122,&quot;&quot;))</f><v></v></c><c r="IW122" s="38" t="str"><f aca="false">IF(ISNUMBER(HA122),HA122,IF(ISNUMBER(FE122),FE122,&quot;&quot;))</f><v></v></c><c r="IX122" s="38" t="str"><f aca="false">IF(ISNUMBER(HB122),HB122,IF(ISNUMBER(FF122),FF122,&quot;&quot;))</f><v></v></c><c r="IY122" s="38" t="str"><f aca="false">IF(ISNUMBER(HC122),HC122,IF(ISNUMBER(FG122),FG122,&quot;&quot;))</f><v></v></c><c r="IZ122" s="38" t="str"><f aca="false">IF(ISNUMBER(HD122),HD122,IF(ISNUMBER(FH122),FH122,&quot;&quot;))</f><v></v></c><c r="JA122" s="38" t="str"><f aca="false">IF(ISNUMBER(HE122),HE122,IF(ISNUMBER(FI122),FI122,&quot;&quot;))</f><v></v></c><c r="JB122" s="38" t="str"><f aca="false">IF(ISNUMBER(HF122),HF122,IF(ISNUMBER(FJ122),FJ122,&quot;&quot;))</f><v></v></c><c r="JC122" s="38" t="str"><f aca="false">IF(ISNUMBER(HG122),HG122,IF(ISNUMBER(FK122),FK122,&quot;&quot;))</f><v></v></c><c r="JD122" s="38" t="str"><f aca="false">IF(ISNUMBER(HH122),HH122,IF(ISNUMBER(FL122),FL122,&quot;&quot;))</f><v></v></c><c r="JE122" s="38" t="str"><f aca="false">IF(ISNUMBER(HI122),HI122,IF(ISNUMBER(FM122),FM122,&quot;&quot;))</f><v></v></c><c r="JF122" s="38" t="str"><f aca="false">IF(ISNUMBER(HJ122),HJ122,IF(ISNUMBER(FN122),FN122,&quot;&quot;))</f><v></v></c><c r="JG122" s="38" t="str"><f aca="false">IF(ISNUMBER(HK122),HK122,IF(ISNUMBER(FO122),FO122,&quot;&quot;))</f><v></v></c><c r="JH122" s="38" t="str"><f aca="false">IF(ISNUMBER(HL122),HL122,IF(ISNUMBER(FP122),FP122,&quot;&quot;))</f><v></v></c><c r="JI122" s="38" t="str"><f aca="false">IF(ISNUMBER(HM122),HM122,IF(ISNUMBER(FQ122),FQ122,&quot;&quot;))</f><v></v></c><c r="JJ122" s="38" t="str"><f aca="false">IF(ISNUMBER(HN122),HN122,IF(ISNUMBER(FR122),FR122,&quot;&quot;))</f><v></v></c><c r="JK122" s="38" t="str"><f aca="false">IF(ISNUMBER(HO122),HO122,IF(ISNUMBER(FS122),FS122,&quot;&quot;))</f><v></v></c><c r="JL122" s="38" t="str"><f aca="false">IF(ISNUMBER(HP122),HP122,IF(ISNUMBER(FT122),FT122,&quot;&quot;))</f><v></v></c><c r="JM122" s="38" t="str"><f aca="false">IF(ISNUMBER(HQ122),HQ122,IF(ISNUMBER(FU122),FU122,&quot;&quot;))</f><v></v></c><c r="JN122" s="51" t="str"><f aca="false">IF(ISNUMBER(HR122),HR122,IF(ISNUMBER(FV122),FV122,&quot;&quot;))</f><v></v></c><c r="JO122" s="59" t="str"><f aca="false">IF(ISNUMBER(HS122),HS122,IF(ISNUMBER(FW122),FW122,&quot;&quot;))</f><v></v></c><c r="JP122" s="59" t="str"><f aca="false">IF(ISNUMBER(HT122),HT122,IF(ISNUMBER(FX122),FX122,&quot;&quot;))</f><v></v></c><c r="JQ122" s="59" t="str"><f aca="false">IF(ISNUMBER(HU122),HU122,IF(ISNUMBER(FY122),FY122,&quot;&quot;))</f><v></v></c><c r="JR122" s="59" t="str"><f aca="false">IF(ISNUMBER(HV122),HV122,IF(ISNUMBER(FZ122),FZ122,&quot;&quot;))</f><v></v></c><c r="JS122" s="59" t="str"><f aca="false">IF(ISNUMBER(HW122),HW122,IF(ISNUMBER(GA122),GA122,&quot;&quot;))</f><v></v></c><c r="JT122" s="59" t="str"><f aca="false">IF(ISNUMBER(HX122),HX122,IF(ISNUMBER(GB122),GB122,&quot;&quot;))</f><v></v></c><c r="JU122" s="59" t="str"><f aca="false">IF(ISNUMBER(HY122),HY122,IF(ISNUMBER(GC122),GC122,&quot;&quot;))</f><v></v></c><c r="JV122" s="59" t="str"><f aca="false">IF(ISNUMBER(HZ122),HZ122,IF(ISNUMBER(GD122),GD122,&quot;&quot;))</f><v></v></c><c r="JW122" s="59" t="str"><f aca="false">IF(ISNUMBER(IA122),IA122,IF(ISNUMBER(GE122),GE122,&quot;&quot;))</f><v></v></c><c r="JX122" s="59" t="str"><f aca="false">IF(ISNUMBER(IB122),IB122,IF(ISNUMBER(GF122),GF122,&quot;&quot;))</f><v></v></c><c r="JY122" s="59" t="str"><f aca="false">IF(ISNUMBER(IC122),IC122,IF(ISNUMBER(GG122),GG122,&quot;&quot;))</f><v></v></c><c r="JZ122" s="59" t="str"><f aca="false">IF(ISNUMBER(ID122),ID122,IF(ISNUMBER(GH122),GH122,&quot;&quot;))</f><v></v></c><c r="KA122" s="59" t="str"><f aca="false">IF(ISNUMBER(IE122),IE122,IF(ISNUMBER(GI122),GI122,&quot;&quot;))</f><v></v></c><c r="KB122" s="59" t="str"><f aca="false">IF(ISNUMBER(IF122),IF122,IF(ISNUMBER(GJ122),GJ122,&quot;&quot;))</f><v></v></c><c r="KC122" s="59" t="str"><f aca="false">IF(ISNUMBER(IG122),IG122,IF(ISNUMBER(GK122),GK122,&quot;&quot;))</f><v></v></c><c r="KD122" s="61" t="str"><f aca="false">IF(ISNUMBER(IH122),IH122,IF(ISNUMBER(GL122),GL122,&quot;&quot;))</f><v></v></c><c r="KE122" s="52" t="str"><f aca="false">IF(AND(ISNUMBER(II122),ISNUMBER(CU122)),II122-CU122,&quot;&quot;)</f><v></v></c><c r="KF122" s="38" t="str"><f aca="false">IF(AND(ISNUMBER(IJ122),ISNUMBER(CV122)),IJ122-CV122,&quot;&quot;)</f><v></v></c><c r="KG122" s="38" t="str"><f aca="false">IF(AND(ISNUMBER(IK122),ISNUMBER(CW122)),IK122-CW122,&quot;&quot;)</f><v></v></c><c r="KH122" s="38" t="str"><f aca="false">IF(AND(ISNUMBER(IL122),ISNUMBER(CX122)),IL122-CX122,&quot;&quot;)</f><v></v></c><c r="KI122" s="38" t="str"><f aca="false">IF(AND(ISNUMBER(IM122),ISNUMBER(CY122)),IM122-CY122,&quot;&quot;)</f><v></v></c><c r="KJ122" s="38" t="str"><f aca="false">IF(AND(ISNUMBER(IN122),ISNUMBER(CZ122)),IN122-CZ122,&quot;&quot;)</f><v></v></c><c r="KK122" s="38" t="str"><f aca="false">IF(AND(ISNUMBER(IO122),ISNUMBER(DA122)),IO122-DA122,&quot;&quot;)</f><v></v></c><c r="KL122" s="38" t="str"><f aca="false">IF(AND(ISNUMBER(IP122),ISNUMBER(DB122)),IP122-DB122,&quot;&quot;)</f><v></v></c><c r="KM122" s="38" t="str"><f aca="false">IF(AND(ISNUMBER(IQ122),ISNUMBER(DC122)),IQ122-DC122,&quot;&quot;)</f><v></v></c><c r="KN122" s="38" t="str"><f aca="false">IF(AND(ISNUMBER(IR122),ISNUMBER(DD122)),IR122-DD122,&quot;&quot;)</f><v></v></c><c r="KO122" s="38" t="str"><f aca="false">IF(AND(ISNUMBER(IS122),ISNUMBER(DE122)),IS122-DE122,&quot;&quot;)</f><v></v></c><c r="KP122" s="38" t="str"><f aca="false">IF(AND(ISNUMBER(IT122),ISNUMBER(DF122)),IT122-DF122,&quot;&quot;)</f><v></v></c><c r="KQ122" s="38" t="str"><f aca="false">IF(AND(ISNUMBER(IU122),ISNUMBER(DG122)),IU122-DG122,&quot;&quot;)</f><v></v></c><c r="KR122" s="38" t="str"><f aca="false">IF(AND(ISNUMBER(IV122),ISNUMBER(DH122)),IV122-DH122,&quot;&quot;)</f><v></v></c><c r="KS122" s="38" t="str"><f aca="false">IF(AND(ISNUMBER(IW122),ISNUMBER(DI122)),IW122-DI122,&quot;&quot;)</f><v></v></c><c r="KT122" s="38" t="str"><f aca="false">IF(AND(ISNUMBER(IX122),ISNUMBER(DJ122)),IX122-DJ122,&quot;&quot;)</f><v></v></c><c r="KU122" s="38" t="str"><f aca="false">IF(AND(ISNUMBER(IY122),ISNUMBER(DK122)),IY122-DK122,&quot;&quot;)</f><v></v></c><c r="KV122" s="38" t="str"><f aca="false">IF(AND(ISNUMBER(IZ122),ISNUMBER(DL122)),IZ122-DL122,&quot;&quot;)</f><v></v></c><c r="KW122" s="38" t="str"><f aca="false">IF(AND(ISNUMBER(JA122),ISNUMBER(DM122)),JA122-DM122,&quot;&quot;)</f><v></v></c><c r="KX122" s="38" t="str"><f aca="false">IF(AND(ISNUMBER(JB122),ISNUMBER(DN122)),JB122-DN122,&quot;&quot;)</f><v></v></c><c r="KY122" s="38" t="str"><f aca="false">IF(AND(ISNUMBER(JC122),ISNUMBER(DO122)),JC122-DO122,&quot;&quot;)</f><v></v></c><c r="KZ122" s="38" t="str"><f aca="false">IF(AND(ISNUMBER(JD122),ISNUMBER(DP122)),JD122-DP122,&quot;&quot;)</f><v></v></c><c r="LA122" s="38" t="str"><f aca="false">IF(AND(ISNUMBER(JE122),ISNUMBER(DQ122)),JE122-DQ122,&quot;&quot;)</f><v></v></c><c r="LB122" s="38" t="str"><f aca="false">IF(AND(ISNUMBER(JF122),ISNUMBER(DR122)),JF122-DR122,&quot;&quot;)</f><v></v></c><c r="LC122" s="38" t="str"><f aca="false">IF(AND(ISNUMBER(JG122),ISNUMBER(DS122)),JG122-DS122,&quot;&quot;)</f><v></v></c><c r="LD122" s="38" t="str"><f aca="false">IF(AND(ISNUMBER(JH122),ISNUMBER(DT122)),JH122-DT122,&quot;&quot;)</f><v></v></c><c r="LE122" s="38" t="str"><f aca="false">IF(AND(ISNUMBER(JI122),ISNUMBER(DU122)),JI122-DU122,&quot;&quot;)</f><v></v></c><c r="LF122" s="38" t="str"><f aca="false">IF(AND(ISNUMBER(JJ122),ISNUMBER(DV122)),JJ122-DV122,&quot;&quot;)</f><v></v></c><c r="LG122" s="38" t="str"><f aca="false">IF(AND(ISNUMBER(JK122),ISNUMBER(DW122)),JK122-DW122,&quot;&quot;)</f><v></v></c><c r="LH122" s="38" t="str"><f aca="false">IF(AND(ISNUMBER(JL122),ISNUMBER(DX122)),JL122-DX122,&quot;&quot;)</f><v></v></c><c r="LI122" s="38" t="str"><f aca="false">IF(AND(ISNUMBER(JM122),ISNUMBER(DY122)),JM122-DY122,&quot;&quot;)</f><v></v></c><c r="LJ122" s="38" t="str"><f aca="false">IF(AND(ISNUMBER(JN122),ISNUMBER(DZ122)),JN122-DZ122,&quot;&quot;)</f><v></v></c><c r="LK122" s="38" t="str"><f aca="false">IF(AND(ISNUMBER(JO122),ISNUMBER(EA122)),JO122-EA122,&quot;&quot;)</f><v></v></c><c r="LL122" s="38" t="str"><f aca="false">IF(AND(ISNUMBER(JP122),ISNUMBER(EB122)),JP122-EB122,&quot;&quot;)</f><v></v></c><c r="LM122" s="38" t="str"><f aca="false">IF(AND(ISNUMBER(JQ122),ISNUMBER(EC122)),JQ122-EC122,&quot;&quot;)</f><v></v></c><c r="LN122" s="38" t="str"><f aca="false">IF(AND(ISNUMBER(JR122),ISNUMBER(ED122)),JR122-ED122,&quot;&quot;)</f><v></v></c><c r="LO122" s="38" t="str"><f aca="false">IF(AND(ISNUMBER(JS122),ISNUMBER(EE122)),JS122-EE122,&quot;&quot;)</f><v></v></c><c r="LP122" s="38" t="str"><f aca="false">IF(AND(ISNUMBER(JT122),ISNUMBER(EF122)),JT122-EF122,&quot;&quot;)</f><v></v></c><c r="LQ122" s="38" t="str"><f aca="false">IF(AND(ISNUMBER(JU122),ISNUMBER(EG122)),JU122-EG122,&quot;&quot;)</f><v></v></c><c r="LR122" s="38" t="str"><f aca="false">IF(AND(ISNUMBER(JV122),ISNUMBER(EH122)),JV122-EH122,&quot;&quot;)</f><v></v></c><c r="LS122" s="38" t="str"><f aca="false">IF(AND(ISNUMBER(JW122),ISNUMBER(EI122)),JW122-EI122,&quot;&quot;)</f><v></v></c><c r="LT122" s="38" t="str"><f aca="false">IF(AND(ISNUMBER(JX122),ISNUMBER(EJ122)),JX122-EJ122,&quot;&quot;)</f><v></v></c><c r="LU122" s="38" t="str"><f aca="false">IF(AND(ISNUMBER(JY122),ISNUMBER(EK122)),JY122-EK122,&quot;&quot;)</f><v></v></c><c r="LV122" s="38" t="str"><f aca="false">IF(AND(ISNUMBER(JZ122),ISNUMBER(EL122)),JZ122-EL122,&quot;&quot;)</f><v></v></c><c r="LW122" s="38" t="str"><f aca="false">IF(AND(ISNUMBER(KA122),ISNUMBER(EM122)),KA122-EM122,&quot;&quot;)</f><v></v></c><c r="LX122" s="38" t="str"><f aca="false">IF(AND(ISNUMBER(KB122),ISNUMBER(EN122)),KB122-EN122,&quot;&quot;)</f><v></v></c><c r="LY122" s="38" t="str"><f aca="false">IF(AND(ISNUMBER(KC122),ISNUMBER(EO122)),KC122-EO122,&quot;&quot;)</f><v></v></c><c r="LZ122" s="38" t="str"><f aca="false">IF(AND(ISNUMBER(KD122),ISNUMBER(EP122)),KD122-EP122,&quot;&quot;)</f><v></v></c><c r="MA122" s="38" t="str"><f aca="false">IF(AND(ISNUMBER(HT122),ISNUMBER(FX122)),HT122-FX122,&quot;&quot;)</f><v></v></c><c r="MB122" s="38" t="str"><f aca="false">IF(AND(ISNUMBER(HU122),ISNUMBER(FY122)),HU122-FY122,&quot;&quot;)</f><v></v></c><c r="MC122" s="38" t="str"><f aca="false">IF(AND(ISNUMBER(HY122),ISNUMBER(GC122)),HY122-GC122,&quot;&quot;)</f><v></v></c><c r="MD122" s="38" t="n"><f aca="false">HZ122-GD122</f><v>0</v></c></row><row collapsed="false" customFormat="false" customHeight="true" hidden="false" ht="26.25" outlineLevel="0" r="123"><c r="A123" s="81" t="n"><v>41437</v></c><c r="B123" s="36" t="s"><v>552</v></c><c r="C123" s="36" t="s"><v>553</v></c><c r="D123" s="37" t="s"><v>339</v></c><c r="E123" s="38" t="n"><v>52</v></c><c r="F123" s="39" t="n"><v>22257</v></c><c r="G123" s="38" t="s"><v>340</v></c><c r="H123" s="38" t="s"><v>333</v></c><c r="I123" s="82" t="n"><v>1836794</v></c><c r="J123" s="82"/><c r="K123" s="106"/><c r="L123" s="106"/><c r="M123" s="106"/><c r="N123" s="106"/><c r="O123" s="106"/><c r="P123" s="42" t="n"><v>-0.5</v></c><c r="Q123" s="43" t="n"><v>-0.48</v></c><c r="S123" s="85" t="n"><v>41407</v></c><c r="T123" s="45" t="n"><v>1.25</v></c><c r="U123" s="45" t="n"><v>0</v></c><c r="V123" s="38" t="n"><v>0</v></c><c r="W123" s="38" t="n"><v>40</v></c><c r="X123" s="38" t="n"><v>14</v></c><c r="Y123" s="38" t="n"><v>604</v></c><c r="AH123" s="38" t="n"><v>1</v></c><c r="AI123" s="38" t="n"><f aca="false">IF(AND(ISNUMBER(SK),SK&gt;0),1,0)</f><v>1</v></c><c r="AJ123" s="34"/><c r="AK123" s="48" t="s"><v>371</v></c><c r="BB123" s="38" t="str"><f aca="false">IF(AND(ISNUMBER(AR123),ISNUMBER(Y123)),AR123-Y123,IF(ISNUMBER(AR123),&quot;MISSING&quot;,&quot;&quot;))</f><v></v></c><c r="BC123" s="48" t="s"><v>336</v></c><c r="BS123" s="38" t="str"><f aca="false">IF(ISNUMBER(BR123),IF(ISNUMBER($Q123),BR123-$Q123,&quot;MISSING&quot;),&quot;&quot;)</f><v></v></c><c r="BT123" s="38" t="str"><f aca="false">IF(AND(ISNUMBER(BJ123),ISNUMBER($Y123)),BJ123-$Y123,IF(ISNUMBER(BJ123),&quot;MISSING&quot;,&quot;&quot;))</f><v></v></c><c r="BV123" s="38" t="n"><f aca="false">IF(AND(ISNUMBER($AM123),ISNUMBER($BE123)),1,0)</f><v>0</v></c><c r="BW123" s="38" t="str"><f aca="false">IF(BV123,SE_PREOP,&quot;&quot;)</f><v></v></c><c r="BX123" s="38" t="str"><f aca="false">IF(FU_6_AND_12,SE_6,&quot;&quot;)</f><v></v></c><c r="BY123" s="38" t="str"><f aca="false">IF(FU_6_AND_12,SE_12,&quot;&quot;)</f><v></v></c><c r="BZ123" s="49" t="n"><f aca="false">IF(AND(ISNUMBER(BC123),ISNUMBER(BE123)),BC123-A123,IF(ISNUMBER(AK123),AK123-A123,0))</f><v>0</v></c><c r="CA123" s="50" t="n"><f aca="false">IF(BZ123&gt;0,BZ123/30,&quot;&quot;)</f><v>0</v></c><c r="CB123" s="38" t="str"><f aca="false">IF(AND(ISNUMBER(AZ123),ISNUMBER(BR123)),(BR123-AZ123),&quot;&quot;)</f><v></v></c><c r="CC123" s="38" t="str"><f aca="false">IF(AND(ISNUMBER(AX123), ISNUMBER(AD123)), AVERAGE(AX123,AV123)-AVERAGE(AD123,AF123),&quot;&quot;)</f><v></v></c><c r="CD123" s="38" t="str"><f aca="false">IF(AND(ISNUMBER(BN123), ISNUMBER(AD123)), AVERAGE(BN123,BP123)-AVERAGE(AD123,AF123),&quot;&quot;)</f><v></v></c><c r="CE123" s="38" t="str"><f aca="false">IF(ISNUMBER(CD123),CD123,IF(ISNUMBER(CC123),CC123,&quot;&quot;))</f><v></v></c><c r="CG123" s="38" t="str"><f aca="false">IF(ISNUMBER(SE_12),SE_12,IF(ISNUMBER(SE_6),SE_6,&quot;&quot;))</f><v></v></c><c r="CH123" s="51" t="str"><f aca="false">IF(AND(ISNUMBER(SE_LAST_),ISNUMBER(REF_TARGET)),SE_LAST_-REF_TARGET,&quot;&quot;)</f><v></v></c><c r="CI123" s="52" t="str"><f aca="false">IF(ISNUMBER(Y123),IF(ISNUMBER(BJ123),BJ123-Y123,IF(ISNUMBER(AR123),AR123-Y123,&quot;&quot;)),&quot;&quot;)</f><v></v></c><c r="CJ123" s="38" t="str"><f aca="false">IF(ISNUMBER(Z123),IF(ISNUMBER(AT123),AT123-Z123,IF(ISNUMBER(BL123),BL123-Z123,&quot;&quot;)),&quot;&quot;)</f><v></v></c><c r="CK123" s="53" t="str"><f aca="false">IF(ISNUMBER(LAST_SE_ERROR),REF_TARGET,&quot;&quot;)</f><v></v></c><c r="CL123" s="53" t="str"><f aca="false">IF(AND(OR(ISNUMBER(BH123),ISNUMBER(AP123)),ISNUMBER(W123)),-LOG(20/W123)--LOG(20/IF(ISNUMBER(BH123),BH123,AP123)),&quot;&quot;)</f><v></v></c><c r="CM123" s="54" t="n"><f aca="false">IF(ISNUMBER(BF123),BF123,IF(ISNUMBER(AN123),AN123,&quot;&quot;))</f><v>0</v></c><c r="CN123" s="54" t="n"><f aca="false">IF(AND(ISNUMBER(CM123),ISNUMBER(U123)),CM123-U123,&quot;&quot;)</f><v>0</v></c><c r="CO123" s="55" t="n"><f aca="false">IF(ISNUMBER(BCVA_12),BCVA_12,IF(ISNUMBER(BCVA_6),BCVA_6,&quot;&quot;))</f><v>0</v></c><c r="CP123" s="55" t="n"><f aca="false">IF(ISNUMBER(CO123),PREOP_BCVA,&quot;&quot;)</f><v>0</v></c><c r="CQ123" s="56" t="n"><f aca="false">IF(AND(REF_TARGET&lt;=0,REF_TARGET&gt;-1),IF(ISNUMBER(UDVA_12),UDVA_12,IF(ISNUMBER(UDVA_6),UDVA_6,&quot;&quot;)),&quot;&quot;)</f><v>0</v></c><c r="CR123" s="53" t="str"><f aca="false">IF(ISNUMBER(PREOP_PENTACAM_RV),IF(ISNUMBER(SPH_6),IF(ISNUMBER($EQ123),0,1),&quot;&quot;),&quot;&quot;)</f><v></v></c><c r="CS123" s="53" t="str"><f aca="false">IF(ISNUMBER(PREOP_PENTACAM_RV),IF(ISNUMBER(SPH_12),IF(ISNUMBER($GM123),0,1),&quot;&quot;),&quot;&quot;)</f><v></v></c><c r="CT123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23" s="0" t="n"><v>7.42</v></c><c r="CV123" s="38" t="n"><v>7.27</v></c><c r="CW123" s="38" t="n"><v>6.7</v></c><c r="CX123" s="38" t="n"><v>-0.9</v></c><c r="CY123" s="38" t="n"><v>0.57</v></c><c r="CZ123" s="38" t="n"><v>0.58</v></c><c r="DA123" s="38" t="n"><v>2.91</v></c><c r="DB123" s="38" t="n"><v>3.55</v></c><c r="DC123" s="38" t="n"><v>640</v></c><c r="DD123" s="38" t="n"><v>654</v></c><c r="DE123" s="38" t="n"><v>623</v></c><c r="DF123" s="38" t="n"><v>674</v></c><c r="DG123" s="38" t="n"><v>634</v></c><c r="DH123" s="38" t="n"><v>673</v></c><c r="DI123" s="38" t="n"><v>594</v></c><c r="DJ123" s="38" t="n"><v>0.85</v></c><c r="DK123" s="38" t="n"><v>1.5</v></c><c r="DL123" s="38" t="n"><v>7.35</v></c><c r="DM123" s="38" t="n"><v>7.4</v></c><c r="DN123" s="38" t="n"><v>7.49</v></c><c r="DO123" s="38" t="n"><v>7.64</v></c><c r="DP123" s="38" t="n"><v>7.98</v></c><c r="DQ123" s="38" t="n"><v>8.04</v></c><c r="DR123" s="38" t="n"><v>0</v></c><c r="DS123" s="38" t="n"><v>0.7</v></c><c r="DT123" s="38" t="n"><v>6.82</v></c><c r="DU123" s="38" t="n"><v>6.73</v></c><c r="DV123" s="38" t="n"><v>6.6</v></c><c r="DW123" s="38" t="n"><v>6.47</v></c><c r="DX123" s="38" t="n"><v>6.53</v></c><c r="DY123" s="38" t="n"><v>0</v></c><c r="DZ123" s="38" t="n"><v>0</v></c><c r="EA123" s="58" t="n"><v>0.7</v></c><c r="II123" s="52" t="str"><f aca="false">IF(ISNUMBER(GM123),GM123,IF(ISNUMBER(EQ123),EQ123,&quot;&quot;))</f><v></v></c><c r="IJ123" s="38" t="str"><f aca="false">IF(ISNUMBER(GN123),GN123,IF(ISNUMBER(ER123),ER123,&quot;&quot;))</f><v></v></c><c r="IK123" s="38" t="str"><f aca="false">IF(ISNUMBER(GO123),GO123,IF(ISNUMBER(ES123),ES123,&quot;&quot;))</f><v></v></c><c r="IL123" s="38" t="str"><f aca="false">IF(ISNUMBER(GP123),GP123,IF(ISNUMBER(ET123),ET123,&quot;&quot;))</f><v></v></c><c r="IM123" s="38" t="str"><f aca="false">IF(ISNUMBER(GQ123),GQ123,IF(ISNUMBER(EU123),EU123,&quot;&quot;))</f><v></v></c><c r="IN123" s="38" t="str"><f aca="false">IF(ISNUMBER(GR123),GR123,IF(ISNUMBER(EV123),EV123,&quot;&quot;))</f><v></v></c><c r="IO123" s="38" t="str"><f aca="false">IF(ISNUMBER(GS123),GS123,IF(ISNUMBER(EW123),EW123,&quot;&quot;))</f><v></v></c><c r="IP123" s="38" t="str"><f aca="false">IF(ISNUMBER(GT123),GT123,IF(ISNUMBER(EX123),EX123,&quot;&quot;))</f><v></v></c><c r="IQ123" s="38" t="str"><f aca="false">IF(ISNUMBER(GU123),GU123,IF(ISNUMBER(EY123),EY123,&quot;&quot;))</f><v></v></c><c r="IR123" s="38" t="str"><f aca="false">IF(ISNUMBER(GV123),GV123,IF(ISNUMBER(EZ123),EZ123,&quot;&quot;))</f><v></v></c><c r="IS123" s="38" t="str"><f aca="false">IF(ISNUMBER(GW123),GW123,IF(ISNUMBER(FA123),FA123,&quot;&quot;))</f><v></v></c><c r="IT123" s="38" t="str"><f aca="false">IF(ISNUMBER(GX123),GX123,IF(ISNUMBER(FB123),FB123,&quot;&quot;))</f><v></v></c><c r="IU123" s="38" t="str"><f aca="false">IF(ISNUMBER(GY123),GY123,IF(ISNUMBER(FC123),FC123,&quot;&quot;))</f><v></v></c><c r="IV123" s="38" t="str"><f aca="false">IF(ISNUMBER(GZ123),GZ123,IF(ISNUMBER(FD123),FD123,&quot;&quot;))</f><v></v></c><c r="IW123" s="38" t="str"><f aca="false">IF(ISNUMBER(HA123),HA123,IF(ISNUMBER(FE123),FE123,&quot;&quot;))</f><v></v></c><c r="IX123" s="38" t="str"><f aca="false">IF(ISNUMBER(HB123),HB123,IF(ISNUMBER(FF123),FF123,&quot;&quot;))</f><v></v></c><c r="IY123" s="38" t="str"><f aca="false">IF(ISNUMBER(HC123),HC123,IF(ISNUMBER(FG123),FG123,&quot;&quot;))</f><v></v></c><c r="IZ123" s="38" t="str"><f aca="false">IF(ISNUMBER(HD123),HD123,IF(ISNUMBER(FH123),FH123,&quot;&quot;))</f><v></v></c><c r="JA123" s="38" t="str"><f aca="false">IF(ISNUMBER(HE123),HE123,IF(ISNUMBER(FI123),FI123,&quot;&quot;))</f><v></v></c><c r="JB123" s="38" t="str"><f aca="false">IF(ISNUMBER(HF123),HF123,IF(ISNUMBER(FJ123),FJ123,&quot;&quot;))</f><v></v></c><c r="JC123" s="38" t="str"><f aca="false">IF(ISNUMBER(HG123),HG123,IF(ISNUMBER(FK123),FK123,&quot;&quot;))</f><v></v></c><c r="JD123" s="38" t="str"><f aca="false">IF(ISNUMBER(HH123),HH123,IF(ISNUMBER(FL123),FL123,&quot;&quot;))</f><v></v></c><c r="JE123" s="38" t="str"><f aca="false">IF(ISNUMBER(HI123),HI123,IF(ISNUMBER(FM123),FM123,&quot;&quot;))</f><v></v></c><c r="JF123" s="38" t="str"><f aca="false">IF(ISNUMBER(HJ123),HJ123,IF(ISNUMBER(FN123),FN123,&quot;&quot;))</f><v></v></c><c r="JG123" s="38" t="str"><f aca="false">IF(ISNUMBER(HK123),HK123,IF(ISNUMBER(FO123),FO123,&quot;&quot;))</f><v></v></c><c r="JH123" s="38" t="str"><f aca="false">IF(ISNUMBER(HL123),HL123,IF(ISNUMBER(FP123),FP123,&quot;&quot;))</f><v></v></c><c r="JI123" s="38" t="str"><f aca="false">IF(ISNUMBER(HM123),HM123,IF(ISNUMBER(FQ123),FQ123,&quot;&quot;))</f><v></v></c><c r="JJ123" s="38" t="str"><f aca="false">IF(ISNUMBER(HN123),HN123,IF(ISNUMBER(FR123),FR123,&quot;&quot;))</f><v></v></c><c r="JK123" s="38" t="str"><f aca="false">IF(ISNUMBER(HO123),HO123,IF(ISNUMBER(FS123),FS123,&quot;&quot;))</f><v></v></c><c r="JL123" s="38" t="str"><f aca="false">IF(ISNUMBER(HP123),HP123,IF(ISNUMBER(FT123),FT123,&quot;&quot;))</f><v></v></c><c r="JM123" s="38" t="str"><f aca="false">IF(ISNUMBER(HQ123),HQ123,IF(ISNUMBER(FU123),FU123,&quot;&quot;))</f><v></v></c><c r="JN123" s="51" t="str"><f aca="false">IF(ISNUMBER(HR123),HR123,IF(ISNUMBER(FV123),FV123,&quot;&quot;))</f><v></v></c><c r="JO123" s="59" t="str"><f aca="false">IF(ISNUMBER(HS123),HS123,IF(ISNUMBER(FW123),FW123,&quot;&quot;))</f><v></v></c><c r="JP123" s="59" t="str"><f aca="false">IF(ISNUMBER(HT123),HT123,IF(ISNUMBER(FX123),FX123,&quot;&quot;))</f><v></v></c><c r="JQ123" s="59" t="str"><f aca="false">IF(ISNUMBER(HU123),HU123,IF(ISNUMBER(FY123),FY123,&quot;&quot;))</f><v></v></c><c r="JR123" s="59" t="str"><f aca="false">IF(ISNUMBER(HV123),HV123,IF(ISNUMBER(FZ123),FZ123,&quot;&quot;))</f><v></v></c><c r="JS123" s="59" t="str"><f aca="false">IF(ISNUMBER(HW123),HW123,IF(ISNUMBER(GA123),GA123,&quot;&quot;))</f><v></v></c><c r="JT123" s="59" t="str"><f aca="false">IF(ISNUMBER(HX123),HX123,IF(ISNUMBER(GB123),GB123,&quot;&quot;))</f><v></v></c><c r="JU123" s="59" t="str"><f aca="false">IF(ISNUMBER(HY123),HY123,IF(ISNUMBER(GC123),GC123,&quot;&quot;))</f><v></v></c><c r="JV123" s="59" t="str"><f aca="false">IF(ISNUMBER(HZ123),HZ123,IF(ISNUMBER(GD123),GD123,&quot;&quot;))</f><v></v></c><c r="JW123" s="59" t="str"><f aca="false">IF(ISNUMBER(IA123),IA123,IF(ISNUMBER(GE123),GE123,&quot;&quot;))</f><v></v></c><c r="JX123" s="59" t="str"><f aca="false">IF(ISNUMBER(IB123),IB123,IF(ISNUMBER(GF123),GF123,&quot;&quot;))</f><v></v></c><c r="JY123" s="59" t="str"><f aca="false">IF(ISNUMBER(IC123),IC123,IF(ISNUMBER(GG123),GG123,&quot;&quot;))</f><v></v></c><c r="JZ123" s="59" t="str"><f aca="false">IF(ISNUMBER(ID123),ID123,IF(ISNUMBER(GH123),GH123,&quot;&quot;))</f><v></v></c><c r="KA123" s="59" t="str"><f aca="false">IF(ISNUMBER(IE123),IE123,IF(ISNUMBER(GI123),GI123,&quot;&quot;))</f><v></v></c><c r="KB123" s="59" t="str"><f aca="false">IF(ISNUMBER(IF123),IF123,IF(ISNUMBER(GJ123),GJ123,&quot;&quot;))</f><v></v></c><c r="KC123" s="59" t="str"><f aca="false">IF(ISNUMBER(IG123),IG123,IF(ISNUMBER(GK123),GK123,&quot;&quot;))</f><v></v></c><c r="KD123" s="61" t="str"><f aca="false">IF(ISNUMBER(IH123),IH123,IF(ISNUMBER(GL123),GL123,&quot;&quot;))</f><v></v></c><c r="KE123" s="52" t="str"><f aca="false">IF(AND(ISNUMBER(II123),ISNUMBER(CU123)),II123-CU123,&quot;&quot;)</f><v></v></c><c r="KF123" s="38" t="str"><f aca="false">IF(AND(ISNUMBER(IJ123),ISNUMBER(CV123)),IJ123-CV123,&quot;&quot;)</f><v></v></c><c r="KG123" s="38" t="str"><f aca="false">IF(AND(ISNUMBER(IK123),ISNUMBER(CW123)),IK123-CW123,&quot;&quot;)</f><v></v></c><c r="KH123" s="38" t="str"><f aca="false">IF(AND(ISNUMBER(IL123),ISNUMBER(CX123)),IL123-CX123,&quot;&quot;)</f><v></v></c><c r="KI123" s="38" t="str"><f aca="false">IF(AND(ISNUMBER(IM123),ISNUMBER(CY123)),IM123-CY123,&quot;&quot;)</f><v></v></c><c r="KJ123" s="38" t="str"><f aca="false">IF(AND(ISNUMBER(IN123),ISNUMBER(CZ123)),IN123-CZ123,&quot;&quot;)</f><v></v></c><c r="KK123" s="38" t="str"><f aca="false">IF(AND(ISNUMBER(IO123),ISNUMBER(DA123)),IO123-DA123,&quot;&quot;)</f><v></v></c><c r="KL123" s="38" t="str"><f aca="false">IF(AND(ISNUMBER(IP123),ISNUMBER(DB123)),IP123-DB123,&quot;&quot;)</f><v></v></c><c r="KM123" s="38" t="str"><f aca="false">IF(AND(ISNUMBER(IQ123),ISNUMBER(DC123)),IQ123-DC123,&quot;&quot;)</f><v></v></c><c r="KN123" s="38" t="str"><f aca="false">IF(AND(ISNUMBER(IR123),ISNUMBER(DD123)),IR123-DD123,&quot;&quot;)</f><v></v></c><c r="KO123" s="38" t="str"><f aca="false">IF(AND(ISNUMBER(IS123),ISNUMBER(DE123)),IS123-DE123,&quot;&quot;)</f><v></v></c><c r="KP123" s="38" t="str"><f aca="false">IF(AND(ISNUMBER(IT123),ISNUMBER(DF123)),IT123-DF123,&quot;&quot;)</f><v></v></c><c r="KQ123" s="38" t="str"><f aca="false">IF(AND(ISNUMBER(IU123),ISNUMBER(DG123)),IU123-DG123,&quot;&quot;)</f><v></v></c><c r="KR123" s="38" t="str"><f aca="false">IF(AND(ISNUMBER(IV123),ISNUMBER(DH123)),IV123-DH123,&quot;&quot;)</f><v></v></c><c r="KS123" s="38" t="str"><f aca="false">IF(AND(ISNUMBER(IW123),ISNUMBER(DI123)),IW123-DI123,&quot;&quot;)</f><v></v></c><c r="KT123" s="38" t="str"><f aca="false">IF(AND(ISNUMBER(IX123),ISNUMBER(DJ123)),IX123-DJ123,&quot;&quot;)</f><v></v></c><c r="KU123" s="38" t="str"><f aca="false">IF(AND(ISNUMBER(IY123),ISNUMBER(DK123)),IY123-DK123,&quot;&quot;)</f><v></v></c><c r="KV123" s="38" t="str"><f aca="false">IF(AND(ISNUMBER(IZ123),ISNUMBER(DL123)),IZ123-DL123,&quot;&quot;)</f><v></v></c><c r="KW123" s="38" t="str"><f aca="false">IF(AND(ISNUMBER(JA123),ISNUMBER(DM123)),JA123-DM123,&quot;&quot;)</f><v></v></c><c r="KX123" s="38" t="str"><f aca="false">IF(AND(ISNUMBER(JB123),ISNUMBER(DN123)),JB123-DN123,&quot;&quot;)</f><v></v></c><c r="KY123" s="38" t="str"><f aca="false">IF(AND(ISNUMBER(JC123),ISNUMBER(DO123)),JC123-DO123,&quot;&quot;)</f><v></v></c><c r="KZ123" s="38" t="str"><f aca="false">IF(AND(ISNUMBER(JD123),ISNUMBER(DP123)),JD123-DP123,&quot;&quot;)</f><v></v></c><c r="LA123" s="38" t="str"><f aca="false">IF(AND(ISNUMBER(JE123),ISNUMBER(DQ123)),JE123-DQ123,&quot;&quot;)</f><v></v></c><c r="LB123" s="38" t="str"><f aca="false">IF(AND(ISNUMBER(JF123),ISNUMBER(DR123)),JF123-DR123,&quot;&quot;)</f><v></v></c><c r="LC123" s="38" t="str"><f aca="false">IF(AND(ISNUMBER(JG123),ISNUMBER(DS123)),JG123-DS123,&quot;&quot;)</f><v></v></c><c r="LD123" s="38" t="str"><f aca="false">IF(AND(ISNUMBER(JH123),ISNUMBER(DT123)),JH123-DT123,&quot;&quot;)</f><v></v></c><c r="LE123" s="38" t="str"><f aca="false">IF(AND(ISNUMBER(JI123),ISNUMBER(DU123)),JI123-DU123,&quot;&quot;)</f><v></v></c><c r="LF123" s="38" t="str"><f aca="false">IF(AND(ISNUMBER(JJ123),ISNUMBER(DV123)),JJ123-DV123,&quot;&quot;)</f><v></v></c><c r="LG123" s="38" t="str"><f aca="false">IF(AND(ISNUMBER(JK123),ISNUMBER(DW123)),JK123-DW123,&quot;&quot;)</f><v></v></c><c r="LH123" s="38" t="str"><f aca="false">IF(AND(ISNUMBER(JL123),ISNUMBER(DX123)),JL123-DX123,&quot;&quot;)</f><v></v></c><c r="LI123" s="38" t="str"><f aca="false">IF(AND(ISNUMBER(JM123),ISNUMBER(DY123)),JM123-DY123,&quot;&quot;)</f><v></v></c><c r="LJ123" s="38" t="str"><f aca="false">IF(AND(ISNUMBER(JN123),ISNUMBER(DZ123)),JN123-DZ123,&quot;&quot;)</f><v></v></c><c r="LK123" s="38" t="str"><f aca="false">IF(AND(ISNUMBER(JO123),ISNUMBER(EA123)),JO123-EA123,&quot;&quot;)</f><v></v></c><c r="LL123" s="38" t="str"><f aca="false">IF(AND(ISNUMBER(JP123),ISNUMBER(EB123)),JP123-EB123,&quot;&quot;)</f><v></v></c><c r="LM123" s="38" t="str"><f aca="false">IF(AND(ISNUMBER(JQ123),ISNUMBER(EC123)),JQ123-EC123,&quot;&quot;)</f><v></v></c><c r="LN123" s="38" t="str"><f aca="false">IF(AND(ISNUMBER(JR123),ISNUMBER(ED123)),JR123-ED123,&quot;&quot;)</f><v></v></c><c r="LO123" s="38" t="str"><f aca="false">IF(AND(ISNUMBER(JS123),ISNUMBER(EE123)),JS123-EE123,&quot;&quot;)</f><v></v></c><c r="LP123" s="38" t="str"><f aca="false">IF(AND(ISNUMBER(JT123),ISNUMBER(EF123)),JT123-EF123,&quot;&quot;)</f><v></v></c><c r="LQ123" s="38" t="str"><f aca="false">IF(AND(ISNUMBER(JU123),ISNUMBER(EG123)),JU123-EG123,&quot;&quot;)</f><v></v></c><c r="LR123" s="38" t="str"><f aca="false">IF(AND(ISNUMBER(JV123),ISNUMBER(EH123)),JV123-EH123,&quot;&quot;)</f><v></v></c><c r="LS123" s="38" t="str"><f aca="false">IF(AND(ISNUMBER(JW123),ISNUMBER(EI123)),JW123-EI123,&quot;&quot;)</f><v></v></c><c r="LT123" s="38" t="str"><f aca="false">IF(AND(ISNUMBER(JX123),ISNUMBER(EJ123)),JX123-EJ123,&quot;&quot;)</f><v></v></c><c r="LU123" s="38" t="str"><f aca="false">IF(AND(ISNUMBER(JY123),ISNUMBER(EK123)),JY123-EK123,&quot;&quot;)</f><v></v></c><c r="LV123" s="38" t="str"><f aca="false">IF(AND(ISNUMBER(JZ123),ISNUMBER(EL123)),JZ123-EL123,&quot;&quot;)</f><v></v></c><c r="LW123" s="38" t="str"><f aca="false">IF(AND(ISNUMBER(KA123),ISNUMBER(EM123)),KA123-EM123,&quot;&quot;)</f><v></v></c><c r="LX123" s="38" t="str"><f aca="false">IF(AND(ISNUMBER(KB123),ISNUMBER(EN123)),KB123-EN123,&quot;&quot;)</f><v></v></c><c r="LY123" s="38" t="str"><f aca="false">IF(AND(ISNUMBER(KC123),ISNUMBER(EO123)),KC123-EO123,&quot;&quot;)</f><v></v></c><c r="LZ123" s="38" t="str"><f aca="false">IF(AND(ISNUMBER(KD123),ISNUMBER(EP123)),KD123-EP123,&quot;&quot;)</f><v></v></c><c r="MA123" s="38" t="str"><f aca="false">IF(AND(ISNUMBER(HT123),ISNUMBER(FX123)),HT123-FX123,&quot;&quot;)</f><v></v></c><c r="MB123" s="38" t="str"><f aca="false">IF(AND(ISNUMBER(HU123),ISNUMBER(FY123)),HU123-FY123,&quot;&quot;)</f><v></v></c><c r="MC123" s="38" t="str"><f aca="false">IF(AND(ISNUMBER(HY123),ISNUMBER(GC123)),HY123-GC123,&quot;&quot;)</f><v></v></c><c r="MD123" s="38" t="n"><f aca="false">HZ123-GD123</f><v>0</v></c></row><row collapsed="false" customFormat="false" customHeight="true" hidden="false" ht="26.25" outlineLevel="0" r="124"><c r="A124" s="35" t="n"><v>41407</v></c><c r="B124" s="36" t="s"><v>443</v></c><c r="C124" s="36" t="s"><v>554</v></c><c r="D124" s="37" t="s"><v>339</v></c><c r="E124" s="38" t="n"><v>49</v></c><c r="F124" s="39" t="n"><v>23176</v></c><c r="G124" s="38" t="s"><v>340</v></c><c r="H124" s="38" t="s"><v>333</v></c><c r="I124" s="38" t="n"><v>1836935</v></c><c r="P124" s="42" t="n"><v>-0.5</v></c><c r="Q124" s="43" t="n"><v>-0.51</v></c><c r="R124" s="43"/><c r="S124" s="44" t="n"><v>41394</v></c><c r="T124" s="45" t="n"><v>0.5</v></c><c r="U124" s="45" t="n"><v>1</v></c><c r="V124" s="38" t="n"><v>175</v></c><c r="W124" s="38" t="n"><v>20</v></c><c r="X124" s="38" t="n"><v>15</v></c><c r="AH124" s="38" t="n"><v>0</v></c><c r="AI124" s="38" t="n"><f aca="false">IF(AND(ISNUMBER(SK),SK&gt;0),1,0)</f><v>0</v></c><c r="AK124" s="48" t="s"><v>371</v></c><c r="AZ124" s="38" t="str"><f aca="false">IF(ISNUMBER(AM124),AM124+0.5*AN124,&quot;&quot;)</f><v></v></c><c r="BA124" s="38" t="str"><f aca="false">IF(ISNUMBER(AZ124),IF(ISNUMBER(Q124),AZ124-Q124,&quot;MISSING&quot;),&quot;&quot;)</f><v></v></c><c r="BB124" s="38" t="str"><f aca="false">IF(AND(ISNUMBER(AR124),ISNUMBER(Y124)),AR124-Y124,IF(ISNUMBER(AR124),&quot;MISSING&quot;,&quot;&quot;))</f><v></v></c><c r="BC124" s="48" t="s"><v>336</v></c><c r="BR124" s="38" t="str"><f aca="false">IF(ISNUMBER(BE124),BE124+0.5*BF124,&quot;&quot;)</f><v></v></c><c r="BS124" s="38" t="str"><f aca="false">IF(ISNUMBER(BR124),IF(ISNUMBER($Q124),BR124-$Q124,&quot;MISSING&quot;),&quot;&quot;)</f><v></v></c><c r="BT124" s="38" t="str"><f aca="false">IF(AND(ISNUMBER(BJ124),ISNUMBER($Y124)),BJ124-$Y124,IF(ISNUMBER(BJ124),&quot;MISSING&quot;,&quot;&quot;))</f><v></v></c><c r="BU124" s="38" t="n"><f aca="false">IF(AND(ISBLANK($AM124),ISBLANK($BE124)),0,1)</f><v>0</v></c><c r="BV124" s="38" t="n"><f aca="false">IF(AND(ISNUMBER($AM124),ISNUMBER($BE124)),1,0)</f><v>0</v></c><c r="BW124" s="38" t="str"><f aca="false">IF(BV124,SE_PREOP,&quot;&quot;)</f><v></v></c><c r="BX124" s="38" t="str"><f aca="false">IF(FU_6_AND_12,SE_6,&quot;&quot;)</f><v></v></c><c r="BY124" s="38" t="str"><f aca="false">IF(FU_6_AND_12,SE_12,&quot;&quot;)</f><v></v></c><c r="BZ124" s="49" t="n"><f aca="false">IF(AND(ISNUMBER(BC124),ISNUMBER(BE124)),BC124-A124,IF(ISNUMBER(AK124),AK124-A124,0))</f><v>0</v></c><c r="CA124" s="50" t="n"><f aca="false">IF(BZ124&gt;0,BZ124/30,&quot;&quot;)</f><v>0</v></c><c r="CB124" s="38" t="str"><f aca="false">IF(AND(ISNUMBER(AZ124),ISNUMBER(BR124)),(BR124-AZ124),&quot;&quot;)</f><v></v></c><c r="CC124" s="38" t="str"><f aca="false">IF(AND(ISNUMBER(AX124), ISNUMBER(AD124)), AVERAGE(AX124,AV124)-AVERAGE(AD124,AF124),&quot;&quot;)</f><v></v></c><c r="CD124" s="38" t="str"><f aca="false">IF(AND(ISNUMBER(BN124), ISNUMBER(AD124)), AVERAGE(BN124,BP124)-AVERAGE(AD124,AF124),&quot;&quot;)</f><v></v></c><c r="CE124" s="38" t="str"><f aca="false">IF(ISNUMBER(CD124),CD124,IF(ISNUMBER(CC124),CC124,&quot;&quot;))</f><v></v></c><c r="CG124" s="38" t="str"><f aca="false">IF(ISNUMBER(SE_12),SE_12,IF(ISNUMBER(SE_6),SE_6,&quot;&quot;))</f><v></v></c><c r="CH124" s="51" t="str"><f aca="false">IF(AND(ISNUMBER(SE_LAST_),ISNUMBER(REF_TARGET)),SE_LAST_-REF_TARGET,&quot;&quot;)</f><v></v></c><c r="CI124" s="52" t="str"><f aca="false">IF(ISNUMBER(Y124),IF(ISNUMBER(BJ124),BJ124-Y124,IF(ISNUMBER(AR124),AR124-Y124,&quot;&quot;)),&quot;&quot;)</f><v></v></c><c r="CJ124" s="38" t="str"><f aca="false">IF(ISNUMBER(Z124),IF(ISNUMBER(AT124),AT124-Z124,IF(ISNUMBER(BL124),BL124-Z124,&quot;&quot;)),&quot;&quot;)</f><v></v></c><c r="CK124" s="53" t="str"><f aca="false">IF(ISNUMBER(LAST_SE_ERROR),REF_TARGET,&quot;&quot;)</f><v></v></c><c r="CL124" s="53" t="str"><f aca="false">IF(AND(OR(ISNUMBER(BH124),ISNUMBER(AP124)),ISNUMBER(W124)),-LOG(20/W124)--LOG(20/IF(ISNUMBER(BH124),BH124,AP124)),&quot;&quot;)</f><v></v></c><c r="CM124" s="54" t="n"><f aca="false">IF(ISNUMBER(BF124),BF124,IF(ISNUMBER(AN124),AN124,&quot;&quot;))</f><v>0</v></c><c r="CN124" s="54" t="n"><f aca="false">IF(AND(ISNUMBER(CM124),ISNUMBER(U124)),CM124-U124,&quot;&quot;)</f><v>0</v></c><c r="CO124" s="55" t="n"><f aca="false">IF(ISNUMBER(BCVA_12),BCVA_12,IF(ISNUMBER(BCVA_6),BCVA_6,&quot;&quot;))</f><v>0</v></c><c r="CP124" s="55" t="n"><f aca="false">IF(ISNUMBER(CO124),PREOP_BCVA,&quot;&quot;)</f><v>0</v></c><c r="CQ124" s="56" t="n"><f aca="false">IF(AND(REF_TARGET&lt;=0,REF_TARGET&gt;-1),IF(ISNUMBER(UDVA_12),UDVA_12,IF(ISNUMBER(UDVA_6),UDVA_6,&quot;&quot;)),&quot;&quot;)</f><v>0</v></c><c r="CR124" s="53" t="str"><f aca="false">IF(ISNUMBER(PREOP_PENTACAM_RV),IF(ISNUMBER(SPH_6),IF(ISNUMBER($EQ124),0,1),&quot;&quot;),&quot;&quot;)</f><v></v></c><c r="CS124" s="53" t="str"><f aca="false">IF(ISNUMBER(PREOP_PENTACAM_RV),IF(ISNUMBER(SPH_12),IF(ISNUMBER($GM124),0,1),&quot;&quot;),&quot;&quot;)</f><v></v></c><c r="CT124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24" s="0" t="n"><v>7.51</v></c><c r="CV124" s="38" t="n"><v>7.55</v></c><c r="CW124" s="38" t="n"><v>126.7</v></c><c r="CX124" s="38" t="n"><v>0.2</v></c><c r="CY124" s="38" t="n"><v>0.3</v></c><c r="CZ124" s="38" t="n"><v>0.41</v></c><c r="DA124" s="38" t="n"><v>2.9</v></c><c r="DB124" s="38" t="n"><v>3.47</v></c><c r="DC124" s="38" t="n"><v>577</v></c><c r="DD124" s="38" t="n"><v>581</v></c><c r="DE124" s="38" t="n"><v>721</v></c><c r="DF124" s="38" t="n"><v>665</v></c><c r="DG124" s="38" t="n"><v>699</v></c><c r="DH124" s="38" t="n"><v>658</v></c><c r="DI124" s="38" t="n"><v>574</v></c><c r="DJ124" s="38" t="n"><v>-0.5</v></c><c r="DK124" s="38" t="n"><v>-0.25</v></c><c r="DL124" s="38" t="n"><v>7.54</v></c><c r="DM124" s="38" t="n"><v>7.53</v></c><c r="DN124" s="38" t="n"><v>7.54</v></c><c r="DO124" s="38" t="n"><v>7.65</v></c><c r="DP124" s="38" t="n"><v>7.81</v></c><c r="DQ124" s="38" t="n"><v>8.04</v></c><c r="DR124" s="38" t="n"><v>0</v></c><c r="DS124" s="38" t="n"><v>1.6</v></c><c r="DT124" s="38" t="n"><v>5.97</v></c><c r="DU124" s="38" t="n"><v>5.94</v></c><c r="DV124" s="38" t="n"><v>6.08</v></c><c r="DW124" s="38" t="n"><v>6.27</v></c><c r="DX124" s="38" t="n"><v>6.31</v></c><c r="DY124" s="38" t="n"><v>0</v></c><c r="DZ124" s="38" t="n"><v>0</v></c><c r="EA124" s="58" t="n"><v>1.6</v></c><c r="II124" s="52" t="str"><f aca="false">IF(ISNUMBER(GM124),GM124,IF(ISNUMBER(EQ124),EQ124,&quot;&quot;))</f><v></v></c><c r="IJ124" s="38" t="str"><f aca="false">IF(ISNUMBER(GN124),GN124,IF(ISNUMBER(ER124),ER124,&quot;&quot;))</f><v></v></c><c r="IK124" s="38" t="str"><f aca="false">IF(ISNUMBER(GO124),GO124,IF(ISNUMBER(ES124),ES124,&quot;&quot;))</f><v></v></c><c r="IL124" s="38" t="str"><f aca="false">IF(ISNUMBER(GP124),GP124,IF(ISNUMBER(ET124),ET124,&quot;&quot;))</f><v></v></c><c r="IM124" s="38" t="str"><f aca="false">IF(ISNUMBER(GQ124),GQ124,IF(ISNUMBER(EU124),EU124,&quot;&quot;))</f><v></v></c><c r="IN124" s="38" t="str"><f aca="false">IF(ISNUMBER(GR124),GR124,IF(ISNUMBER(EV124),EV124,&quot;&quot;))</f><v></v></c><c r="IO124" s="38" t="str"><f aca="false">IF(ISNUMBER(GS124),GS124,IF(ISNUMBER(EW124),EW124,&quot;&quot;))</f><v></v></c><c r="IP124" s="38" t="str"><f aca="false">IF(ISNUMBER(GT124),GT124,IF(ISNUMBER(EX124),EX124,&quot;&quot;))</f><v></v></c><c r="IQ124" s="38" t="str"><f aca="false">IF(ISNUMBER(GU124),GU124,IF(ISNUMBER(EY124),EY124,&quot;&quot;))</f><v></v></c><c r="IR124" s="38" t="str"><f aca="false">IF(ISNUMBER(GV124),GV124,IF(ISNUMBER(EZ124),EZ124,&quot;&quot;))</f><v></v></c><c r="IS124" s="38" t="str"><f aca="false">IF(ISNUMBER(GW124),GW124,IF(ISNUMBER(FA124),FA124,&quot;&quot;))</f><v></v></c><c r="IT124" s="38" t="str"><f aca="false">IF(ISNUMBER(GX124),GX124,IF(ISNUMBER(FB124),FB124,&quot;&quot;))</f><v></v></c><c r="IU124" s="38" t="str"><f aca="false">IF(ISNUMBER(GY124),GY124,IF(ISNUMBER(FC124),FC124,&quot;&quot;))</f><v></v></c><c r="IV124" s="38" t="str"><f aca="false">IF(ISNUMBER(GZ124),GZ124,IF(ISNUMBER(FD124),FD124,&quot;&quot;))</f><v></v></c><c r="IW124" s="38" t="str"><f aca="false">IF(ISNUMBER(HA124),HA124,IF(ISNUMBER(FE124),FE124,&quot;&quot;))</f><v></v></c><c r="IX124" s="38" t="str"><f aca="false">IF(ISNUMBER(HB124),HB124,IF(ISNUMBER(FF124),FF124,&quot;&quot;))</f><v></v></c><c r="IY124" s="38" t="str"><f aca="false">IF(ISNUMBER(HC124),HC124,IF(ISNUMBER(FG124),FG124,&quot;&quot;))</f><v></v></c><c r="IZ124" s="38" t="str"><f aca="false">IF(ISNUMBER(HD124),HD124,IF(ISNUMBER(FH124),FH124,&quot;&quot;))</f><v></v></c><c r="JA124" s="38" t="str"><f aca="false">IF(ISNUMBER(HE124),HE124,IF(ISNUMBER(FI124),FI124,&quot;&quot;))</f><v></v></c><c r="JB124" s="38" t="str"><f aca="false">IF(ISNUMBER(HF124),HF124,IF(ISNUMBER(FJ124),FJ124,&quot;&quot;))</f><v></v></c><c r="JC124" s="38" t="str"><f aca="false">IF(ISNUMBER(HG124),HG124,IF(ISNUMBER(FK124),FK124,&quot;&quot;))</f><v></v></c><c r="JD124" s="38" t="str"><f aca="false">IF(ISNUMBER(HH124),HH124,IF(ISNUMBER(FL124),FL124,&quot;&quot;))</f><v></v></c><c r="JE124" s="38" t="str"><f aca="false">IF(ISNUMBER(HI124),HI124,IF(ISNUMBER(FM124),FM124,&quot;&quot;))</f><v></v></c><c r="JF124" s="38" t="str"><f aca="false">IF(ISNUMBER(HJ124),HJ124,IF(ISNUMBER(FN124),FN124,&quot;&quot;))</f><v></v></c><c r="JG124" s="38" t="str"><f aca="false">IF(ISNUMBER(HK124),HK124,IF(ISNUMBER(FO124),FO124,&quot;&quot;))</f><v></v></c><c r="JH124" s="38" t="str"><f aca="false">IF(ISNUMBER(HL124),HL124,IF(ISNUMBER(FP124),FP124,&quot;&quot;))</f><v></v></c><c r="JI124" s="38" t="str"><f aca="false">IF(ISNUMBER(HM124),HM124,IF(ISNUMBER(FQ124),FQ124,&quot;&quot;))</f><v></v></c><c r="JJ124" s="38" t="str"><f aca="false">IF(ISNUMBER(HN124),HN124,IF(ISNUMBER(FR124),FR124,&quot;&quot;))</f><v></v></c><c r="JK124" s="38" t="str"><f aca="false">IF(ISNUMBER(HO124),HO124,IF(ISNUMBER(FS124),FS124,&quot;&quot;))</f><v></v></c><c r="JL124" s="38" t="str"><f aca="false">IF(ISNUMBER(HP124),HP124,IF(ISNUMBER(FT124),FT124,&quot;&quot;))</f><v></v></c><c r="JM124" s="38" t="str"><f aca="false">IF(ISNUMBER(HQ124),HQ124,IF(ISNUMBER(FU124),FU124,&quot;&quot;))</f><v></v></c><c r="JN124" s="51" t="str"><f aca="false">IF(ISNUMBER(HR124),HR124,IF(ISNUMBER(FV124),FV124,&quot;&quot;))</f><v></v></c><c r="JO124" s="59" t="str"><f aca="false">IF(ISNUMBER(HS124),HS124,IF(ISNUMBER(FW124),FW124,&quot;&quot;))</f><v></v></c><c r="JP124" s="59" t="str"><f aca="false">IF(ISNUMBER(HT124),HT124,IF(ISNUMBER(FX124),FX124,&quot;&quot;))</f><v></v></c><c r="JQ124" s="59" t="str"><f aca="false">IF(ISNUMBER(HU124),HU124,IF(ISNUMBER(FY124),FY124,&quot;&quot;))</f><v></v></c><c r="JR124" s="59" t="str"><f aca="false">IF(ISNUMBER(HV124),HV124,IF(ISNUMBER(FZ124),FZ124,&quot;&quot;))</f><v></v></c><c r="JS124" s="59" t="str"><f aca="false">IF(ISNUMBER(HW124),HW124,IF(ISNUMBER(GA124),GA124,&quot;&quot;))</f><v></v></c><c r="JT124" s="59" t="str"><f aca="false">IF(ISNUMBER(HX124),HX124,IF(ISNUMBER(GB124),GB124,&quot;&quot;))</f><v></v></c><c r="JU124" s="59" t="str"><f aca="false">IF(ISNUMBER(HY124),HY124,IF(ISNUMBER(GC124),GC124,&quot;&quot;))</f><v></v></c><c r="JV124" s="59" t="str"><f aca="false">IF(ISNUMBER(HZ124),HZ124,IF(ISNUMBER(GD124),GD124,&quot;&quot;))</f><v></v></c><c r="JW124" s="59" t="str"><f aca="false">IF(ISNUMBER(IA124),IA124,IF(ISNUMBER(GE124),GE124,&quot;&quot;))</f><v></v></c><c r="JX124" s="59" t="str"><f aca="false">IF(ISNUMBER(IB124),IB124,IF(ISNUMBER(GF124),GF124,&quot;&quot;))</f><v></v></c><c r="JY124" s="59" t="str"><f aca="false">IF(ISNUMBER(IC124),IC124,IF(ISNUMBER(GG124),GG124,&quot;&quot;))</f><v></v></c><c r="JZ124" s="59" t="str"><f aca="false">IF(ISNUMBER(ID124),ID124,IF(ISNUMBER(GH124),GH124,&quot;&quot;))</f><v></v></c><c r="KA124" s="59" t="str"><f aca="false">IF(ISNUMBER(IE124),IE124,IF(ISNUMBER(GI124),GI124,&quot;&quot;))</f><v></v></c><c r="KB124" s="59" t="str"><f aca="false">IF(ISNUMBER(IF124),IF124,IF(ISNUMBER(GJ124),GJ124,&quot;&quot;))</f><v></v></c><c r="KC124" s="59" t="str"><f aca="false">IF(ISNUMBER(IG124),IG124,IF(ISNUMBER(GK124),GK124,&quot;&quot;))</f><v></v></c><c r="KD124" s="61" t="str"><f aca="false">IF(ISNUMBER(IH124),IH124,IF(ISNUMBER(GL124),GL124,&quot;&quot;))</f><v></v></c><c r="KE124" s="52" t="str"><f aca="false">IF(AND(ISNUMBER(II124),ISNUMBER(CU124)),II124-CU124,&quot;&quot;)</f><v></v></c><c r="KF124" s="38" t="str"><f aca="false">IF(AND(ISNUMBER(IJ124),ISNUMBER(CV124)),IJ124-CV124,&quot;&quot;)</f><v></v></c><c r="KG124" s="38" t="str"><f aca="false">IF(AND(ISNUMBER(IK124),ISNUMBER(CW124)),IK124-CW124,&quot;&quot;)</f><v></v></c><c r="KH124" s="38" t="str"><f aca="false">IF(AND(ISNUMBER(IL124),ISNUMBER(CX124)),IL124-CX124,&quot;&quot;)</f><v></v></c><c r="KI124" s="38" t="str"><f aca="false">IF(AND(ISNUMBER(IM124),ISNUMBER(CY124)),IM124-CY124,&quot;&quot;)</f><v></v></c><c r="KJ124" s="38" t="str"><f aca="false">IF(AND(ISNUMBER(IN124),ISNUMBER(CZ124)),IN124-CZ124,&quot;&quot;)</f><v></v></c><c r="KK124" s="38" t="str"><f aca="false">IF(AND(ISNUMBER(IO124),ISNUMBER(DA124)),IO124-DA124,&quot;&quot;)</f><v></v></c><c r="KL124" s="38" t="str"><f aca="false">IF(AND(ISNUMBER(IP124),ISNUMBER(DB124)),IP124-DB124,&quot;&quot;)</f><v></v></c><c r="KM124" s="38" t="str"><f aca="false">IF(AND(ISNUMBER(IQ124),ISNUMBER(DC124)),IQ124-DC124,&quot;&quot;)</f><v></v></c><c r="KN124" s="38" t="str"><f aca="false">IF(AND(ISNUMBER(IR124),ISNUMBER(DD124)),IR124-DD124,&quot;&quot;)</f><v></v></c><c r="KO124" s="38" t="str"><f aca="false">IF(AND(ISNUMBER(IS124),ISNUMBER(DE124)),IS124-DE124,&quot;&quot;)</f><v></v></c><c r="KP124" s="38" t="str"><f aca="false">IF(AND(ISNUMBER(IT124),ISNUMBER(DF124)),IT124-DF124,&quot;&quot;)</f><v></v></c><c r="KQ124" s="38" t="str"><f aca="false">IF(AND(ISNUMBER(IU124),ISNUMBER(DG124)),IU124-DG124,&quot;&quot;)</f><v></v></c><c r="KR124" s="38" t="str"><f aca="false">IF(AND(ISNUMBER(IV124),ISNUMBER(DH124)),IV124-DH124,&quot;&quot;)</f><v></v></c><c r="KS124" s="38" t="str"><f aca="false">IF(AND(ISNUMBER(IW124),ISNUMBER(DI124)),IW124-DI124,&quot;&quot;)</f><v></v></c><c r="KT124" s="38" t="str"><f aca="false">IF(AND(ISNUMBER(IX124),ISNUMBER(DJ124)),IX124-DJ124,&quot;&quot;)</f><v></v></c><c r="KU124" s="38" t="str"><f aca="false">IF(AND(ISNUMBER(IY124),ISNUMBER(DK124)),IY124-DK124,&quot;&quot;)</f><v></v></c><c r="KV124" s="38" t="str"><f aca="false">IF(AND(ISNUMBER(IZ124),ISNUMBER(DL124)),IZ124-DL124,&quot;&quot;)</f><v></v></c><c r="KW124" s="38" t="str"><f aca="false">IF(AND(ISNUMBER(JA124),ISNUMBER(DM124)),JA124-DM124,&quot;&quot;)</f><v></v></c><c r="KX124" s="38" t="str"><f aca="false">IF(AND(ISNUMBER(JB124),ISNUMBER(DN124)),JB124-DN124,&quot;&quot;)</f><v></v></c><c r="KY124" s="38" t="str"><f aca="false">IF(AND(ISNUMBER(JC124),ISNUMBER(DO124)),JC124-DO124,&quot;&quot;)</f><v></v></c><c r="KZ124" s="38" t="str"><f aca="false">IF(AND(ISNUMBER(JD124),ISNUMBER(DP124)),JD124-DP124,&quot;&quot;)</f><v></v></c><c r="LA124" s="38" t="str"><f aca="false">IF(AND(ISNUMBER(JE124),ISNUMBER(DQ124)),JE124-DQ124,&quot;&quot;)</f><v></v></c><c r="LB124" s="38" t="str"><f aca="false">IF(AND(ISNUMBER(JF124),ISNUMBER(DR124)),JF124-DR124,&quot;&quot;)</f><v></v></c><c r="LC124" s="38" t="str"><f aca="false">IF(AND(ISNUMBER(JG124),ISNUMBER(DS124)),JG124-DS124,&quot;&quot;)</f><v></v></c><c r="LD124" s="38" t="str"><f aca="false">IF(AND(ISNUMBER(JH124),ISNUMBER(DT124)),JH124-DT124,&quot;&quot;)</f><v></v></c><c r="LE124" s="38" t="str"><f aca="false">IF(AND(ISNUMBER(JI124),ISNUMBER(DU124)),JI124-DU124,&quot;&quot;)</f><v></v></c><c r="LF124" s="38" t="str"><f aca="false">IF(AND(ISNUMBER(JJ124),ISNUMBER(DV124)),JJ124-DV124,&quot;&quot;)</f><v></v></c><c r="LG124" s="38" t="str"><f aca="false">IF(AND(ISNUMBER(JK124),ISNUMBER(DW124)),JK124-DW124,&quot;&quot;)</f><v></v></c><c r="LH124" s="38" t="str"><f aca="false">IF(AND(ISNUMBER(JL124),ISNUMBER(DX124)),JL124-DX124,&quot;&quot;)</f><v></v></c><c r="LI124" s="38" t="str"><f aca="false">IF(AND(ISNUMBER(JM124),ISNUMBER(DY124)),JM124-DY124,&quot;&quot;)</f><v></v></c><c r="LJ124" s="38" t="str"><f aca="false">IF(AND(ISNUMBER(JN124),ISNUMBER(DZ124)),JN124-DZ124,&quot;&quot;)</f><v></v></c><c r="LK124" s="38" t="str"><f aca="false">IF(AND(ISNUMBER(JO124),ISNUMBER(EA124)),JO124-EA124,&quot;&quot;)</f><v></v></c><c r="LL124" s="38" t="str"><f aca="false">IF(AND(ISNUMBER(JP124),ISNUMBER(EB124)),JP124-EB124,&quot;&quot;)</f><v></v></c><c r="LM124" s="38" t="str"><f aca="false">IF(AND(ISNUMBER(JQ124),ISNUMBER(EC124)),JQ124-EC124,&quot;&quot;)</f><v></v></c><c r="LN124" s="38" t="str"><f aca="false">IF(AND(ISNUMBER(JR124),ISNUMBER(ED124)),JR124-ED124,&quot;&quot;)</f><v></v></c><c r="LO124" s="38" t="str"><f aca="false">IF(AND(ISNUMBER(JS124),ISNUMBER(EE124)),JS124-EE124,&quot;&quot;)</f><v></v></c><c r="LP124" s="38" t="str"><f aca="false">IF(AND(ISNUMBER(JT124),ISNUMBER(EF124)),JT124-EF124,&quot;&quot;)</f><v></v></c><c r="LQ124" s="38" t="str"><f aca="false">IF(AND(ISNUMBER(JU124),ISNUMBER(EG124)),JU124-EG124,&quot;&quot;)</f><v></v></c><c r="LR124" s="38" t="str"><f aca="false">IF(AND(ISNUMBER(JV124),ISNUMBER(EH124)),JV124-EH124,&quot;&quot;)</f><v></v></c><c r="LS124" s="38" t="str"><f aca="false">IF(AND(ISNUMBER(JW124),ISNUMBER(EI124)),JW124-EI124,&quot;&quot;)</f><v></v></c><c r="LT124" s="38" t="str"><f aca="false">IF(AND(ISNUMBER(JX124),ISNUMBER(EJ124)),JX124-EJ124,&quot;&quot;)</f><v></v></c><c r="LU124" s="38" t="str"><f aca="false">IF(AND(ISNUMBER(JY124),ISNUMBER(EK124)),JY124-EK124,&quot;&quot;)</f><v></v></c><c r="LV124" s="38" t="str"><f aca="false">IF(AND(ISNUMBER(JZ124),ISNUMBER(EL124)),JZ124-EL124,&quot;&quot;)</f><v></v></c><c r="LW124" s="38" t="str"><f aca="false">IF(AND(ISNUMBER(KA124),ISNUMBER(EM124)),KA124-EM124,&quot;&quot;)</f><v></v></c><c r="LX124" s="38" t="str"><f aca="false">IF(AND(ISNUMBER(KB124),ISNUMBER(EN124)),KB124-EN124,&quot;&quot;)</f><v></v></c><c r="LY124" s="38" t="str"><f aca="false">IF(AND(ISNUMBER(KC124),ISNUMBER(EO124)),KC124-EO124,&quot;&quot;)</f><v></v></c><c r="LZ124" s="38" t="str"><f aca="false">IF(AND(ISNUMBER(KD124),ISNUMBER(EP124)),KD124-EP124,&quot;&quot;)</f><v></v></c><c r="MA124" s="38" t="str"><f aca="false">IF(AND(ISNUMBER(HT124),ISNUMBER(FX124)),HT124-FX124,&quot;&quot;)</f><v></v></c><c r="MB124" s="38" t="str"><f aca="false">IF(AND(ISNUMBER(HU124),ISNUMBER(FY124)),HU124-FY124,&quot;&quot;)</f><v></v></c><c r="MC124" s="38" t="str"><f aca="false">IF(AND(ISNUMBER(HY124),ISNUMBER(GC124)),HY124-GC124,&quot;&quot;)</f><v></v></c><c r="MD124" s="38" t="n"><f aca="false">HZ124-GD124</f><v>0</v></c></row><row collapsed="false" customFormat="false" customHeight="true" hidden="false" ht="26.25" outlineLevel="0" r="125"><c r="A125" s="81" t="n"><v>41437</v></c><c r="B125" s="36" t="s"><v>367</v></c><c r="C125" s="36" t="s"><v>555</v></c><c r="D125" s="37" t="s"><v>339</v></c><c r="E125" s="38" t="n"><v>65</v></c><c r="F125" s="39" t="n"><v>17341</v></c><c r="G125" s="38" t="s"><v>340</v></c><c r="H125" s="38" t="s"><v>333</v></c><c r="I125" s="82" t="n"><v>1836982</v></c><c r="J125" s="82"/><c r="K125" s="106"/><c r="L125" s="106"/><c r="M125" s="106"/><c r="N125" s="106"/><c r="O125" s="106"/><c r="P125" s="42" t="n"><v>-0.5</v></c><c r="Q125" s="43" t="n"><v>-0.49</v></c><c r="S125" s="85" t="n"><v>41435</v></c><c r="T125" s="45" t="n"><v>-3.75</v></c><c r="U125" s="45" t="n"><v>0.5</v></c><c r="V125" s="38" t="n"><v>1</v></c><c r="W125" s="38" t="n"><v>60</v></c><c r="X125" s="38" t="n"><v>15</v></c><c r="Y125" s="38" t="n"><v>648</v></c><c r="AH125" s="38" t="n"><v>2</v></c><c r="AI125" s="38" t="n"><f aca="false">IF(AND(ISNUMBER(SK),SK&gt;0),1,0)</f><v>1</v></c><c r="AK125" s="48" t="s"><v>371</v></c><c r="BB125" s="38" t="str"><f aca="false">IF(AND(ISNUMBER(AR125),ISNUMBER(Y125)),AR125-Y125,IF(ISNUMBER(AR125),&quot;MISSING&quot;,&quot;&quot;))</f><v></v></c><c r="BC125" s="71" t="n"><v>41701</v></c><c r="BS125" s="38" t="str"><f aca="false">IF(ISNUMBER(BR125),IF(ISNUMBER($Q125),BR125-$Q125,&quot;MISSING&quot;),&quot;&quot;)</f><v></v></c><c r="BT125" s="38" t="str"><f aca="false">IF(AND(ISNUMBER(BJ125),ISNUMBER($Y125)),BJ125-$Y125,IF(ISNUMBER(BJ125),&quot;MISSING&quot;,&quot;&quot;))</f><v></v></c><c r="BV125" s="38" t="n"><f aca="false">IF(AND(ISNUMBER($AM125),ISNUMBER($BE125)),1,0)</f><v>0</v></c><c r="BW125" s="38" t="str"><f aca="false">IF(BV125,SE_PREOP,&quot;&quot;)</f><v></v></c><c r="BX125" s="38" t="str"><f aca="false">IF(FU_6_AND_12,SE_6,&quot;&quot;)</f><v></v></c><c r="BY125" s="38" t="str"><f aca="false">IF(FU_6_AND_12,SE_12,&quot;&quot;)</f><v></v></c><c r="BZ125" s="49" t="n"><f aca="false">IF(AND(ISNUMBER(BC125),ISNUMBER(BE125)),BC125-A125,IF(ISNUMBER(AK125),AK125-A125,0))</f><v>0</v></c><c r="CA125" s="50" t="n"><f aca="false">IF(BZ125&gt;0,BZ125/30,&quot;&quot;)</f><v>0</v></c><c r="CB125" s="38" t="str"><f aca="false">IF(AND(ISNUMBER(AZ125),ISNUMBER(BR125)),(BR125-AZ125),&quot;&quot;)</f><v></v></c><c r="CC125" s="38" t="str"><f aca="false">IF(AND(ISNUMBER(AX125), ISNUMBER(AD125)), AVERAGE(AX125,AV125)-AVERAGE(AD125,AF125),&quot;&quot;)</f><v></v></c><c r="CD125" s="38" t="str"><f aca="false">IF(AND(ISNUMBER(BN125), ISNUMBER(AD125)), AVERAGE(BN125,BP125)-AVERAGE(AD125,AF125),&quot;&quot;)</f><v></v></c><c r="CE125" s="38" t="str"><f aca="false">IF(ISNUMBER(CD125),CD125,IF(ISNUMBER(CC125),CC125,&quot;&quot;))</f><v></v></c><c r="CG125" s="38" t="str"><f aca="false">IF(ISNUMBER(SE_12),SE_12,IF(ISNUMBER(SE_6),SE_6,&quot;&quot;))</f><v></v></c><c r="CH125" s="51" t="str"><f aca="false">IF(AND(ISNUMBER(SE_LAST_),ISNUMBER(REF_TARGET)),SE_LAST_-REF_TARGET,&quot;&quot;)</f><v></v></c><c r="CI125" s="52" t="str"><f aca="false">IF(ISNUMBER(Y125),IF(ISNUMBER(BJ125),BJ125-Y125,IF(ISNUMBER(AR125),AR125-Y125,&quot;&quot;)),&quot;&quot;)</f><v></v></c><c r="CJ125" s="38" t="str"><f aca="false">IF(ISNUMBER(Z125),IF(ISNUMBER(AT125),AT125-Z125,IF(ISNUMBER(BL125),BL125-Z125,&quot;&quot;)),&quot;&quot;)</f><v></v></c><c r="CK125" s="53" t="str"><f aca="false">IF(ISNUMBER(LAST_SE_ERROR),REF_TARGET,&quot;&quot;)</f><v></v></c><c r="CL125" s="53" t="str"><f aca="false">IF(AND(OR(ISNUMBER(BH125),ISNUMBER(AP125)),ISNUMBER(W125)),-LOG(20/W125)--LOG(20/IF(ISNUMBER(BH125),BH125,AP125)),&quot;&quot;)</f><v></v></c><c r="CM125" s="54" t="n"><f aca="false">IF(ISNUMBER(BF125),BF125,IF(ISNUMBER(AN125),AN125,&quot;&quot;))</f><v>0</v></c><c r="CN125" s="54" t="n"><f aca="false">IF(AND(ISNUMBER(CM125),ISNUMBER(U125)),CM125-U125,&quot;&quot;)</f><v>0</v></c><c r="CO125" s="55" t="n"><f aca="false">IF(ISNUMBER(BCVA_12),BCVA_12,IF(ISNUMBER(BCVA_6),BCVA_6,&quot;&quot;))</f><v>0</v></c><c r="CP125" s="55" t="n"><f aca="false">IF(ISNUMBER(CO125),PREOP_BCVA,&quot;&quot;)</f><v>0</v></c><c r="CQ125" s="56" t="n"><f aca="false">IF(AND(REF_TARGET&lt;=0,REF_TARGET&gt;-1),IF(ISNUMBER(UDVA_12),UDVA_12,IF(ISNUMBER(UDVA_6),UDVA_6,&quot;&quot;)),&quot;&quot;)</f><v>0</v></c><c r="CR125" s="53" t="str"><f aca="false">IF(ISNUMBER(PREOP_PENTACAM_RV),IF(ISNUMBER(SPH_6),IF(ISNUMBER($EQ125),0,1),&quot;&quot;),&quot;&quot;)</f><v></v></c><c r="CS125" s="53" t="str"><f aca="false">IF(ISNUMBER(PREOP_PENTACAM_RV),IF(ISNUMBER(SPH_12),IF(ISNUMBER($GM125),0,1),&quot;&quot;),&quot;&quot;)</f><v></v></c><c r="CT125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CU125" s="0" t="n"><v>7.53</v></c><c r="CV125" s="38" t="n"><v>7.62</v></c><c r="CW125" s="38" t="n"><v>132.6</v></c><c r="CX125" s="38" t="n"><v>0.5</v></c><c r="CY125" s="38" t="n"><v>0.65</v></c><c r="CZ125" s="38" t="n"><v>0.75</v></c><c r="DA125" s="38" t="n"><v>2.71</v></c><c r="DB125" s="38" t="n"><v>3.34</v></c><c r="DC125" s="38" t="n"><v>631</v></c><c r="DD125" s="38" t="n"><v>634</v></c><c r="DE125" s="38" t="n"><v>709</v></c><c r="DF125" s="38" t="n"><v>671</v></c><c r="DG125" s="38" t="n"><v>649</v></c><c r="DH125" s="38" t="n"><v>685</v></c><c r="DI125" s="38" t="n"><v>622</v></c><c r="DJ125" s="38" t="n"><v>1.24</v></c><c r="DK125" s="38" t="n"><v>0</v></c><c r="DL125" s="38" t="n"><v>7.56</v></c><c r="DM125" s="38" t="n"><v>7.6</v></c><c r="DN125" s="38" t="n"><v>7.69</v></c><c r="DO125" s="38" t="n"><v>7.98</v></c><c r="DP125" s="38" t="n"><v>8.3</v></c><c r="DQ125" s="38" t="n"><v>8.54</v></c><c r="DR125" s="38" t="n"><v>0</v></c><c r="DS125" s="38" t="n"><v>1</v></c><c r="DT125" s="38" t="n"><v>6.5</v></c><c r="DU125" s="38" t="n"><v>6.46</v></c><c r="DV125" s="38" t="n"><v>6.51</v></c><c r="DW125" s="38" t="n"><v>6.66</v></c><c r="DX125" s="38" t="n"><v>6.92</v></c><c r="DY125" s="38" t="n"><v>0</v></c><c r="DZ125" s="38" t="n"><v>0</v></c><c r="EA125" s="58" t="n"><v>1</v></c><c r="II125" s="52" t="str"><f aca="false">IF(ISNUMBER(GM125),GM125,IF(ISNUMBER(EQ125),EQ125,&quot;&quot;))</f><v></v></c><c r="IJ125" s="38" t="str"><f aca="false">IF(ISNUMBER(GN125),GN125,IF(ISNUMBER(ER125),ER125,&quot;&quot;))</f><v></v></c><c r="IK125" s="38" t="str"><f aca="false">IF(ISNUMBER(GO125),GO125,IF(ISNUMBER(ES125),ES125,&quot;&quot;))</f><v></v></c><c r="IL125" s="38" t="str"><f aca="false">IF(ISNUMBER(GP125),GP125,IF(ISNUMBER(ET125),ET125,&quot;&quot;))</f><v></v></c><c r="IM125" s="38" t="str"><f aca="false">IF(ISNUMBER(GQ125),GQ125,IF(ISNUMBER(EU125),EU125,&quot;&quot;))</f><v></v></c><c r="IN125" s="38" t="str"><f aca="false">IF(ISNUMBER(GR125),GR125,IF(ISNUMBER(EV125),EV125,&quot;&quot;))</f><v></v></c><c r="IO125" s="38" t="str"><f aca="false">IF(ISNUMBER(GS125),GS125,IF(ISNUMBER(EW125),EW125,&quot;&quot;))</f><v></v></c><c r="IP125" s="38" t="str"><f aca="false">IF(ISNUMBER(GT125),GT125,IF(ISNUMBER(EX125),EX125,&quot;&quot;))</f><v></v></c><c r="IQ125" s="38" t="str"><f aca="false">IF(ISNUMBER(GU125),GU125,IF(ISNUMBER(EY125),EY125,&quot;&quot;))</f><v></v></c><c r="IR125" s="38" t="str"><f aca="false">IF(ISNUMBER(GV125),GV125,IF(ISNUMBER(EZ125),EZ125,&quot;&quot;))</f><v></v></c><c r="IS125" s="38" t="str"><f aca="false">IF(ISNUMBER(GW125),GW125,IF(ISNUMBER(FA125),FA125,&quot;&quot;))</f><v></v></c><c r="IT125" s="38" t="str"><f aca="false">IF(ISNUMBER(GX125),GX125,IF(ISNUMBER(FB125),FB125,&quot;&quot;))</f><v></v></c><c r="IU125" s="38" t="str"><f aca="false">IF(ISNUMBER(GY125),GY125,IF(ISNUMBER(FC125),FC125,&quot;&quot;))</f><v></v></c><c r="IV125" s="38" t="str"><f aca="false">IF(ISNUMBER(GZ125),GZ125,IF(ISNUMBER(FD125),FD125,&quot;&quot;))</f><v></v></c><c r="IW125" s="38" t="str"><f aca="false">IF(ISNUMBER(HA125),HA125,IF(ISNUMBER(FE125),FE125,&quot;&quot;))</f><v></v></c><c r="IX125" s="38" t="str"><f aca="false">IF(ISNUMBER(HB125),HB125,IF(ISNUMBER(FF125),FF125,&quot;&quot;))</f><v></v></c><c r="IY125" s="38" t="str"><f aca="false">IF(ISNUMBER(HC125),HC125,IF(ISNUMBER(FG125),FG125,&quot;&quot;))</f><v></v></c><c r="IZ125" s="38" t="str"><f aca="false">IF(ISNUMBER(HD125),HD125,IF(ISNUMBER(FH125),FH125,&quot;&quot;))</f><v></v></c><c r="JA125" s="38" t="str"><f aca="false">IF(ISNUMBER(HE125),HE125,IF(ISNUMBER(FI125),FI125,&quot;&quot;))</f><v></v></c><c r="JB125" s="38" t="str"><f aca="false">IF(ISNUMBER(HF125),HF125,IF(ISNUMBER(FJ125),FJ125,&quot;&quot;))</f><v></v></c><c r="JC125" s="38" t="str"><f aca="false">IF(ISNUMBER(HG125),HG125,IF(ISNUMBER(FK125),FK125,&quot;&quot;))</f><v></v></c><c r="JD125" s="38" t="str"><f aca="false">IF(ISNUMBER(HH125),HH125,IF(ISNUMBER(FL125),FL125,&quot;&quot;))</f><v></v></c><c r="JE125" s="38" t="str"><f aca="false">IF(ISNUMBER(HI125),HI125,IF(ISNUMBER(FM125),FM125,&quot;&quot;))</f><v></v></c><c r="JF125" s="38" t="str"><f aca="false">IF(ISNUMBER(HJ125),HJ125,IF(ISNUMBER(FN125),FN125,&quot;&quot;))</f><v></v></c><c r="JG125" s="38" t="str"><f aca="false">IF(ISNUMBER(HK125),HK125,IF(ISNUMBER(FO125),FO125,&quot;&quot;))</f><v></v></c><c r="JH125" s="38" t="str"><f aca="false">IF(ISNUMBER(HL125),HL125,IF(ISNUMBER(FP125),FP125,&quot;&quot;))</f><v></v></c><c r="JI125" s="38" t="str"><f aca="false">IF(ISNUMBER(HM125),HM125,IF(ISNUMBER(FQ125),FQ125,&quot;&quot;))</f><v></v></c><c r="JJ125" s="38" t="str"><f aca="false">IF(ISNUMBER(HN125),HN125,IF(ISNUMBER(FR125),FR125,&quot;&quot;))</f><v></v></c><c r="JK125" s="38" t="str"><f aca="false">IF(ISNUMBER(HO125),HO125,IF(ISNUMBER(FS125),FS125,&quot;&quot;))</f><v></v></c><c r="JL125" s="38" t="str"><f aca="false">IF(ISNUMBER(HP125),HP125,IF(ISNUMBER(FT125),FT125,&quot;&quot;))</f><v></v></c><c r="JM125" s="38" t="str"><f aca="false">IF(ISNUMBER(HQ125),HQ125,IF(ISNUMBER(FU125),FU125,&quot;&quot;))</f><v></v></c><c r="JN125" s="51" t="str"><f aca="false">IF(ISNUMBER(HR125),HR125,IF(ISNUMBER(FV125),FV125,&quot;&quot;))</f><v></v></c><c r="JO125" s="59" t="str"><f aca="false">IF(ISNUMBER(HS125),HS125,IF(ISNUMBER(FW125),FW125,&quot;&quot;))</f><v></v></c><c r="JP125" s="59" t="str"><f aca="false">IF(ISNUMBER(HT125),HT125,IF(ISNUMBER(FX125),FX125,&quot;&quot;))</f><v></v></c><c r="JQ125" s="59" t="str"><f aca="false">IF(ISNUMBER(HU125),HU125,IF(ISNUMBER(FY125),FY125,&quot;&quot;))</f><v></v></c><c r="JR125" s="59" t="str"><f aca="false">IF(ISNUMBER(HV125),HV125,IF(ISNUMBER(FZ125),FZ125,&quot;&quot;))</f><v></v></c><c r="JS125" s="59" t="str"><f aca="false">IF(ISNUMBER(HW125),HW125,IF(ISNUMBER(GA125),GA125,&quot;&quot;))</f><v></v></c><c r="JT125" s="59" t="str"><f aca="false">IF(ISNUMBER(HX125),HX125,IF(ISNUMBER(GB125),GB125,&quot;&quot;))</f><v></v></c><c r="JU125" s="59" t="str"><f aca="false">IF(ISNUMBER(HY125),HY125,IF(ISNUMBER(GC125),GC125,&quot;&quot;))</f><v></v></c><c r="JV125" s="59" t="str"><f aca="false">IF(ISNUMBER(HZ125),HZ125,IF(ISNUMBER(GD125),GD125,&quot;&quot;))</f><v></v></c><c r="JW125" s="59" t="str"><f aca="false">IF(ISNUMBER(IA125),IA125,IF(ISNUMBER(GE125),GE125,&quot;&quot;))</f><v></v></c><c r="JX125" s="59" t="str"><f aca="false">IF(ISNUMBER(IB125),IB125,IF(ISNUMBER(GF125),GF125,&quot;&quot;))</f><v></v></c><c r="JY125" s="59" t="str"><f aca="false">IF(ISNUMBER(IC125),IC125,IF(ISNUMBER(GG125),GG125,&quot;&quot;))</f><v></v></c><c r="JZ125" s="59" t="str"><f aca="false">IF(ISNUMBER(ID125),ID125,IF(ISNUMBER(GH125),GH125,&quot;&quot;))</f><v></v></c><c r="KA125" s="59" t="str"><f aca="false">IF(ISNUMBER(IE125),IE125,IF(ISNUMBER(GI125),GI125,&quot;&quot;))</f><v></v></c><c r="KB125" s="59" t="str"><f aca="false">IF(ISNUMBER(IF125),IF125,IF(ISNUMBER(GJ125),GJ125,&quot;&quot;))</f><v></v></c><c r="KC125" s="59" t="str"><f aca="false">IF(ISNUMBER(IG125),IG125,IF(ISNUMBER(GK125),GK125,&quot;&quot;))</f><v></v></c><c r="KD125" s="61" t="str"><f aca="false">IF(ISNUMBER(IH125),IH125,IF(ISNUMBER(GL125),GL125,&quot;&quot;))</f><v></v></c><c r="KE125" s="52" t="str"><f aca="false">IF(AND(ISNUMBER(II125),ISNUMBER(CU125)),II125-CU125,&quot;&quot;)</f><v></v></c><c r="KF125" s="38" t="str"><f aca="false">IF(AND(ISNUMBER(IJ125),ISNUMBER(CV125)),IJ125-CV125,&quot;&quot;)</f><v></v></c><c r="KG125" s="38" t="str"><f aca="false">IF(AND(ISNUMBER(IK125),ISNUMBER(CW125)),IK125-CW125,&quot;&quot;)</f><v></v></c><c r="KH125" s="38" t="str"><f aca="false">IF(AND(ISNUMBER(IL125),ISNUMBER(CX125)),IL125-CX125,&quot;&quot;)</f><v></v></c><c r="KI125" s="38" t="str"><f aca="false">IF(AND(ISNUMBER(IM125),ISNUMBER(CY125)),IM125-CY125,&quot;&quot;)</f><v></v></c><c r="KJ125" s="38" t="str"><f aca="false">IF(AND(ISNUMBER(IN125),ISNUMBER(CZ125)),IN125-CZ125,&quot;&quot;)</f><v></v></c><c r="KK125" s="38" t="str"><f aca="false">IF(AND(ISNUMBER(IO125),ISNUMBER(DA125)),IO125-DA125,&quot;&quot;)</f><v></v></c><c r="KL125" s="38" t="str"><f aca="false">IF(AND(ISNUMBER(IP125),ISNUMBER(DB125)),IP125-DB125,&quot;&quot;)</f><v></v></c><c r="KM125" s="38" t="str"><f aca="false">IF(AND(ISNUMBER(IQ125),ISNUMBER(DC125)),IQ125-DC125,&quot;&quot;)</f><v></v></c><c r="KN125" s="38" t="str"><f aca="false">IF(AND(ISNUMBER(IR125),ISNUMBER(DD125)),IR125-DD125,&quot;&quot;)</f><v></v></c><c r="KO125" s="38" t="str"><f aca="false">IF(AND(ISNUMBER(IS125),ISNUMBER(DE125)),IS125-DE125,&quot;&quot;)</f><v></v></c><c r="KP125" s="38" t="str"><f aca="false">IF(AND(ISNUMBER(IT125),ISNUMBER(DF125)),IT125-DF125,&quot;&quot;)</f><v></v></c><c r="KQ125" s="38" t="str"><f aca="false">IF(AND(ISNUMBER(IU125),ISNUMBER(DG125)),IU125-DG125,&quot;&quot;)</f><v></v></c><c r="KR125" s="38" t="str"><f aca="false">IF(AND(ISNUMBER(IV125),ISNUMBER(DH125)),IV125-DH125,&quot;&quot;)</f><v></v></c><c r="KS125" s="38" t="str"><f aca="false">IF(AND(ISNUMBER(IW125),ISNUMBER(DI125)),IW125-DI125,&quot;&quot;)</f><v></v></c><c r="KT125" s="38" t="str"><f aca="false">IF(AND(ISNUMBER(IX125),ISNUMBER(DJ125)),IX125-DJ125,&quot;&quot;)</f><v></v></c><c r="KU125" s="38" t="str"><f aca="false">IF(AND(ISNUMBER(IY125),ISNUMBER(DK125)),IY125-DK125,&quot;&quot;)</f><v></v></c><c r="KV125" s="38" t="str"><f aca="false">IF(AND(ISNUMBER(IZ125),ISNUMBER(DL125)),IZ125-DL125,&quot;&quot;)</f><v></v></c><c r="KW125" s="38" t="str"><f aca="false">IF(AND(ISNUMBER(JA125),ISNUMBER(DM125)),JA125-DM125,&quot;&quot;)</f><v></v></c><c r="KX125" s="38" t="str"><f aca="false">IF(AND(ISNUMBER(JB125),ISNUMBER(DN125)),JB125-DN125,&quot;&quot;)</f><v></v></c><c r="KY125" s="38" t="str"><f aca="false">IF(AND(ISNUMBER(JC125),ISNUMBER(DO125)),JC125-DO125,&quot;&quot;)</f><v></v></c><c r="KZ125" s="38" t="str"><f aca="false">IF(AND(ISNUMBER(JD125),ISNUMBER(DP125)),JD125-DP125,&quot;&quot;)</f><v></v></c><c r="LA125" s="38" t="str"><f aca="false">IF(AND(ISNUMBER(JE125),ISNUMBER(DQ125)),JE125-DQ125,&quot;&quot;)</f><v></v></c><c r="LB125" s="38" t="str"><f aca="false">IF(AND(ISNUMBER(JF125),ISNUMBER(DR125)),JF125-DR125,&quot;&quot;)</f><v></v></c><c r="LC125" s="38" t="str"><f aca="false">IF(AND(ISNUMBER(JG125),ISNUMBER(DS125)),JG125-DS125,&quot;&quot;)</f><v></v></c><c r="LD125" s="38" t="str"><f aca="false">IF(AND(ISNUMBER(JH125),ISNUMBER(DT125)),JH125-DT125,&quot;&quot;)</f><v></v></c><c r="LE125" s="38" t="str"><f aca="false">IF(AND(ISNUMBER(JI125),ISNUMBER(DU125)),JI125-DU125,&quot;&quot;)</f><v></v></c><c r="LF125" s="38" t="str"><f aca="false">IF(AND(ISNUMBER(JJ125),ISNUMBER(DV125)),JJ125-DV125,&quot;&quot;)</f><v></v></c><c r="LG125" s="38" t="str"><f aca="false">IF(AND(ISNUMBER(JK125),ISNUMBER(DW125)),JK125-DW125,&quot;&quot;)</f><v></v></c><c r="LH125" s="38" t="str"><f aca="false">IF(AND(ISNUMBER(JL125),ISNUMBER(DX125)),JL125-DX125,&quot;&quot;)</f><v></v></c><c r="LI125" s="38" t="str"><f aca="false">IF(AND(ISNUMBER(JM125),ISNUMBER(DY125)),JM125-DY125,&quot;&quot;)</f><v></v></c><c r="LJ125" s="38" t="str"><f aca="false">IF(AND(ISNUMBER(JN125),ISNUMBER(DZ125)),JN125-DZ125,&quot;&quot;)</f><v></v></c><c r="LK125" s="38" t="str"><f aca="false">IF(AND(ISNUMBER(JO125),ISNUMBER(EA125)),JO125-EA125,&quot;&quot;)</f><v></v></c><c r="LL125" s="38" t="str"><f aca="false">IF(AND(ISNUMBER(JP125),ISNUMBER(EB125)),JP125-EB125,&quot;&quot;)</f><v></v></c><c r="LM125" s="38" t="str"><f aca="false">IF(AND(ISNUMBER(JQ125),ISNUMBER(EC125)),JQ125-EC125,&quot;&quot;)</f><v></v></c><c r="LN125" s="38" t="str"><f aca="false">IF(AND(ISNUMBER(JR125),ISNUMBER(ED125)),JR125-ED125,&quot;&quot;)</f><v></v></c><c r="LO125" s="38" t="str"><f aca="false">IF(AND(ISNUMBER(JS125),ISNUMBER(EE125)),JS125-EE125,&quot;&quot;)</f><v></v></c><c r="LP125" s="38" t="str"><f aca="false">IF(AND(ISNUMBER(JT125),ISNUMBER(EF125)),JT125-EF125,&quot;&quot;)</f><v></v></c><c r="LQ125" s="38" t="str"><f aca="false">IF(AND(ISNUMBER(JU125),ISNUMBER(EG125)),JU125-EG125,&quot;&quot;)</f><v></v></c><c r="LR125" s="38" t="str"><f aca="false">IF(AND(ISNUMBER(JV125),ISNUMBER(EH125)),JV125-EH125,&quot;&quot;)</f><v></v></c><c r="LS125" s="38" t="str"><f aca="false">IF(AND(ISNUMBER(JW125),ISNUMBER(EI125)),JW125-EI125,&quot;&quot;)</f><v></v></c><c r="LT125" s="38" t="str"><f aca="false">IF(AND(ISNUMBER(JX125),ISNUMBER(EJ125)),JX125-EJ125,&quot;&quot;)</f><v></v></c><c r="LU125" s="38" t="str"><f aca="false">IF(AND(ISNUMBER(JY125),ISNUMBER(EK125)),JY125-EK125,&quot;&quot;)</f><v></v></c><c r="LV125" s="38" t="str"><f aca="false">IF(AND(ISNUMBER(JZ125),ISNUMBER(EL125)),JZ125-EL125,&quot;&quot;)</f><v></v></c><c r="LW125" s="38" t="str"><f aca="false">IF(AND(ISNUMBER(KA125),ISNUMBER(EM125)),KA125-EM125,&quot;&quot;)</f><v></v></c><c r="LX125" s="38" t="str"><f aca="false">IF(AND(ISNUMBER(KB125),ISNUMBER(EN125)),KB125-EN125,&quot;&quot;)</f><v></v></c><c r="LY125" s="38" t="str"><f aca="false">IF(AND(ISNUMBER(KC125),ISNUMBER(EO125)),KC125-EO125,&quot;&quot;)</f><v></v></c><c r="LZ125" s="38" t="str"><f aca="false">IF(AND(ISNUMBER(KD125),ISNUMBER(EP125)),KD125-EP125,&quot;&quot;)</f><v></v></c><c r="MA125" s="38" t="str"><f aca="false">IF(AND(ISNUMBER(HT125),ISNUMBER(FX125)),HT125-FX125,&quot;&quot;)</f><v></v></c><c r="MB125" s="38" t="str"><f aca="false">IF(AND(ISNUMBER(HU125),ISNUMBER(FY125)),HU125-FY125,&quot;&quot;)</f><v></v></c><c r="MC125" s="38" t="str"><f aca="false">IF(AND(ISNUMBER(HY125),ISNUMBER(GC125)),HY125-GC125,&quot;&quot;)</f><v></v></c><c r="MD125" s="38" t="n"><f aca="false">HZ125-GD125</f><v>0</v></c></row><row collapsed="false" customFormat="false" customHeight="true" hidden="false" ht="26.25" outlineLevel="0" r="126"><c r="BV126" s="38" t="n"><f aca="false">IF(AND(ISNUMBER($AM126),ISNUMBER($BE126)),1,0)</f><v>0</v></c><c r="BW126" s="38" t="str"><f aca="false">IF(BV126,SE_PREOP,&quot;&quot;)</f><v></v></c><c r="BX126" s="38" t="str"><f aca="false">IF(FU_6_AND_12,SE_6,&quot;&quot;)</f><v></v></c><c r="BY126" s="38" t="str"><f aca="false">IF(FU_6_AND_12,SE_12,&quot;&quot;)</f><v></v></c><c r="CG126" s="38" t="str"><f aca="false">IF(ISNUMBER(SE_12),SE_12,IF(ISNUMBER(SE_6),SE_6,&quot;&quot;))</f><v></v></c><c r="CH126" s="51" t="str"><f aca="false">IF(AND(ISNUMBER(SE_LAST_),ISNUMBER(REF_TARGET)),SE_LAST_-REF_TARGET,&quot;&quot;)</f><v></v></c><c r="CK126" s="53" t="str"><f aca="false">IF(ISNUMBER(LAST_SE_ERROR),REF_TARGET,&quot;&quot;)</f><v></v></c><c r="CO126" s="55" t="n"><f aca="false">IF(ISNUMBER(BCVA_12),BCVA_12,IF(ISNUMBER(BCVA_6),BCVA_6,&quot;&quot;))</f><v>0</v></c><c r="CP126" s="55" t="n"><f aca="false">IF(ISNUMBER(CO126),PREOP_BCVA,&quot;&quot;)</f><v>0</v></c><c r="CQ126" s="56" t="n"><f aca="false">IF(AND(REF_TARGET&lt;=0,REF_TARGET&gt;-1),IF(ISNUMBER(UDVA_12),UDVA_12,IF(ISNUMBER(UDVA_6),UDVA_6,&quot;&quot;)),&quot;&quot;)</f><v>0</v></c><c r="CR126" s="53" t="str"><f aca="false">IF(ISNUMBER(PREOP_PENTACAM_RV),IF(ISNUMBER(SPH_6),IF(ISNUMBER($EQ126),0,1),&quot;&quot;),&quot;&quot;)</f><v></v></c><c r="CS126" s="53" t="str"><f aca="false">IF(ISNUMBER(PREOP_PENTACAM_RV),IF(ISNUMBER(SPH_12),IF(ISNUMBER($GM126),0,1),&quot;&quot;),&quot;&quot;)</f><v></v></c><c r="CT126" s="98" t="str"><f aca="false">IF(OR(ISNUMBER(MISSING_PENT_6),ISNUMBER(MISSING_PENT_12)),IF(AND(ISNUMBER(MISSING_PENT_6),ISNUMBER(MISSING_PENT_12)),AND(MISSING_PENT_6,MISSING_PENT_12),IF(ISNUMBER(MISSING_PENT_6),INT(MISSING_PENT_6)&gt;0,INT(MISSING_PENT_12)&gt;0)),&quot;&quot;)</f><v></v></c><c r="JO126" s="59"/></row><row collapsed="false" customFormat="false" customHeight="true" hidden="false" ht="26.25" outlineLevel="0" r="127"><c r="CR127" s="53" t="str"><f aca="false">IF(ISNUMBER(PREOP_PENTACAM_RV),IF(ISNUMBER(SPH_6),IF(ISNUMBER($EQ127),0,1),&quot;&quot;),&quot;&quot;)</f><v></v></c><c r="CS127" s="53" t="str"><f aca="false">IF(ISNUMBER(PREOP_PENTACAM_RV),IF(ISNUMBER(SPH_12),IF(ISNUMBER($GM127),0,1),&quot;&quot;),&quot;&quot;)</f><v></v></c></row><row collapsed="false" customFormat="false" customHeight="true" hidden="false" ht="26.25" outlineLevel="0" r="128"><c r="CD128" s="38" t="str"><f aca="false">IF(AND(ISNUMBER(BN128), ISNUMBER(AD128)), AVERAGE(BN128,BP128)-AVERAGE(AD128,AF128),&quot;&quot;)</f><v></v></c><c r="CP128" s="55" t="n"><f aca="false">IF(ISNUMBER(CO128),PREOP_BCVA,&quot;&quot;)</f><v>0</v></c><c r="CQ128" s="56" t="n"><f aca="false">IF(AND(REF_TARGET&lt;=0,REF_TARGET&gt;-1),IF(ISNUMBER(UDVA_12),UDVA_12,IF(ISNUMBER(UDVA_6),UDVA_6,&quot;&quot;)),&quot;&quot;)</f><v>0</v></c><c r="CR128" s="53" t="str"><f aca="false">IF(ISNUMBER(PREOP_PENTACAM_RV),IF(ISNUMBER(SPH_6),IF(ISNUMBER($EQ128),0,1),&quot;&quot;),&quot;&quot;)</f><v></v></c><c r="CS128" s="53" t="str"><f aca="false">IF(ISNUMBER(PREOP_PENTACAM_RV),IF(ISNUMBER(SPH_12),IF(ISNUMBER($GM128),0,1),&quot;&quot;),&quot;&quot;)</f><v></v></c></row><row collapsed="false" customFormat="false" customHeight="true" hidden="false" ht="26.25" outlineLevel="0" r="129"><c r="CD129" s="38" t="str"><f aca="false">IF(AND(ISNUMBER(BN129), ISNUMBER(AD129)), AVERAGE(BN129,BP129)-AVERAGE(AD129,AF129),&quot;&quot;)</f><v></v></c><c r="CP129" s="55" t="n"><f aca="false">IF(ISNUMBER(CO129),PREOP_BCVA,&quot;&quot;)</f><v>0</v></c><c r="CQ129" s="56" t="n"><f aca="false">IF(AND(Q129&lt;=0,Q129&gt;-1),IF(ISNUMBER(BD129),BD129,IF(ISNUMBER(AL129),AL129,&quot;&quot;)),&quot;&quot;)</f><v>0</v></c><c r="CS129" s="53" t="str"><f aca="false">IF(ISNUMBER(PREOP_PENTACAM_RV),IF(ISNUMBER(SPH_12),IF(ISNUMBER($GM129),0,1),&quot;&quot;),&quot;&quot;)</f><v></v></c></row><row collapsed="false" customFormat="false" customHeight="true" hidden="false" ht="26.25" outlineLevel="0" r="130"><c r="CP130" s="55" t="n"><f aca="false">IF(ISNUMBER(CO130),PREOP_BCVA,&quot;&quot;)</f><v>0</v></c><c r="CQ130" s="56" t="n"><f aca="false">IF(AND(Q130&lt;=0,Q130&gt;-1),IF(ISNUMBER(BD130),BD130,IF(ISNUMBER(AL130),AL130,&quot;&quot;)),&quot;&quot;)</f><v>0</v></c><c r="CS130" s="53" t="str"><f aca="false">IF(ISNUMBER(PREOP_PENTACAM_RV),IF(ISNUMBER(SPH_12),IF(ISNUMBER($GM130),0,1),&quot;&quot;),&quot;&quot;)</f><v></v></c></row><row collapsed="false" customFormat="false" customHeight="true" hidden="false" ht="26.25" outlineLevel="0" r="131"><c r="CP131" s="55" t="n"><f aca="false">IF(ISNUMBER(CO131),PREOP_BCVA,&quot;&quot;)</f><v>0</v></c><c r="CQ131" s="56" t="n"><f aca="false">IF(AND(Q131&lt;=0,Q131&gt;-1),IF(ISNUMBER(BD131),BD131,IF(ISNUMBER(AL131),AL131,&quot;&quot;)),&quot;&quot;)</f><v>0</v></c><c r="CS131" s="53" t="str"><f aca="false">IF(ISNUMBER(PREOP_PENTACAM_RV),IF(ISNUMBER(SPH_12),IF(ISNUMBER($GM131),0,1),&quot;&quot;),&quot;&quot;)</f><v></v></c></row><row collapsed="false" customFormat="false" customHeight="true" hidden="false" ht="26.25" outlineLevel="0" r="132"><c r="CP132" s="55" t="n"><f aca="false">IF(ISNUMBER(CO132),PREOP_BCVA,&quot;&quot;)</f><v>0</v></c><c r="CQ132" s="56" t="n"><f aca="false">IF(AND(Q132&lt;=0,Q132&gt;-1),IF(ISNUMBER(BD132),BD132,IF(ISNUMBER(AL132),AL132,&quot;&quot;)),&quot;&quot;)</f><v>0</v></c><c r="CS132" s="53" t="str"><f aca="false">IF(ISNUMBER(PREOP_PENTACAM_RV),IF(ISNUMBER(SPH_12),IF(ISNUMBER($GM132),0,1),&quot;&quot;),&quot;&quot;)</f><v></v></c></row><row collapsed="false" customFormat="false" customHeight="true" hidden="false" ht="26.25" outlineLevel="0" r="133"><c r="CP133" s="55" t="n"><f aca="false">IF(ISNUMBER(CO133),PREOP_BCVA,&quot;&quot;)</f><v>0</v></c><c r="CQ133" s="56" t="n"><f aca="false">IF(AND(Q133&lt;=0,Q133&gt;-1),IF(ISNUMBER(BD133),BD133,IF(ISNUMBER(AL133),AL133,&quot;&quot;)),&quot;&quot;)</f><v>0</v></c><c r="CS133" s="53" t="str"><f aca="false">IF(ISNUMBER(PREOP_PENTACAM_RV),IF(ISNUMBER(SPH_12),IF(ISNUMBER($GM133),0,1),&quot;&quot;),&quot;&quot;)</f><v></v></c></row><row collapsed="false" customFormat="false" customHeight="true" hidden="false" ht="26.25" outlineLevel="0" r="134"><c r="CP134" s="55" t="n"><f aca="false">IF(ISNUMBER(CO134),PREOP_BCVA,&quot;&quot;)</f><v>0</v></c><c r="CQ134" s="56" t="n"><f aca="false">IF(AND(Q134&lt;=0,Q134&gt;-1),IF(ISNUMBER(BD134),BD134,IF(ISNUMBER(AL134),AL134,&quot;&quot;)),&quot;&quot;)</f><v>0</v></c></row><row collapsed="false" customFormat="false" customHeight="true" hidden="false" ht="26.25" outlineLevel="0" r="135"><c r="CP135" s="55" t="n"><f aca="false">IF(ISNUMBER(CO135),PREOP_BCVA,&quot;&quot;)</f><v>0</v></c><c r="CQ135" s="56" t="n"><f aca="false">IF(AND(Q135&lt;=0,Q135&gt;-1),IF(ISNUMBER(BD135),BD135,IF(ISNUMBER(AL135),AL135,&quot;&quot;)),&quot;&quot;)</f><v>0</v></c></row><row collapsed="false" customFormat="false" customHeight="true" hidden="false" ht="26.25" outlineLevel="0" r="136"><c r="CP136" s="55" t="n"><f aca="false">IF(ISNUMBER(CO136),PREOP_BCVA,&quot;&quot;)</f><v>0</v></c><c r="CQ136" s="56" t="n"><f aca="false">IF(AND(Q136&lt;=0,Q136&gt;-1),IF(ISNUMBER(BD136),BD136,IF(ISNUMBER(AL136),AL136,&quot;&quot;)),&quot;&quot;)</f><v>0</v></c></row><row collapsed="false" customFormat="false" customHeight="true" hidden="false" ht="26.25" outlineLevel="0" r="137"><c r="CP137" s="55" t="n"><f aca="false">IF(ISNUMBER(CO137),PREOP_BCVA,&quot;&quot;)</f><v>0</v></c><c r="CQ137" s="56" t="n"><f aca="false">IF(AND(Q137&lt;=0,Q137&gt;-1),IF(ISNUMBER(bc),bc,IF(ISNUMBER(ak),ak,&quot;&quot;)),&quot;&quot;)</f><v>0</v></c></row><row collapsed="false" customFormat="false" customHeight="true" hidden="false" ht="26.25" outlineLevel="0" r="138"><c r="CQ138" s="56" t="n"><f aca="false">IF(AND(Q138&lt;=0,Q138&gt;-1),IF(ISNUMBER(bc),bc,IF(ISNUMBER(ak),ak,&quot;&quot;)),&quot;&quot;)</f><v>0</v></c></row><row collapsed="false" customFormat="false" customHeight="true" hidden="false" ht="26.25" outlineLevel="0" r="139"><c r="CQ139" s="56" t="n"><f aca="false">IF(AND(Q139&lt;=0,Q139&gt;-1),IF(ISNUMBER(bc),bc,IF(ISNUMBER(ak),ak,&quot;&quot;)),&quot;&quot;)</f><v>0</v></c></row><row collapsed="false" customFormat="false" customHeight="true" hidden="false" ht="26.25" outlineLevel="0" r="140"><c r="CQ140" s="56" t="n"><f aca="false">IF(AND(Q140&lt;=0,Q140&gt;-1),IF(ISNUMBER(bc),bc,IF(ISNUMBER(ak),ak,&quot;&quot;)),&quot;&quot;)</f><v>0</v></c></row><row collapsed="false" customFormat="false" customHeight="true" hidden="false" ht="26.25" outlineLevel="0" r="141"><c r="CQ141" s="56" t="n"><f aca="false">IF(AND(Q141&lt;=0,Q141&gt;-1),IF(ISNUMBER(bc),bc,IF(ISNUMBER(ak),ak,&quot;&quot;)),&quot;&quot;)</f><v>0</v></c></row></sheetData><conditionalFormatting sqref="BA1:BB2,BA18:BA102,BA3:BA16,BT2:BT102,BA104:BA106,BB3:BB106,BA108:BB65533,BT104:BT106,BT108:BT126"><cfRule aboveAverage="0" bottom="0" dxfId="0" equalAverage="0" operator="equal" percent="0" priority="2" rank="0" text="" type="cellIs"><formula>"MISSING"</formula></cfRule></conditionalFormatting><conditionalFormatting sqref="BC18:BC102,BC2:BC16,BC104:BC106,BC108:BC119"><cfRule aboveAverage="0" bottom="0" dxfId="0" equalAverage="0" operator="expression" percent="0" priority="3" rank="0" text="" type="expression"><formula>(TODAY()-$A2)>9*30</formula></cfRule></conditionalFormatting><conditionalFormatting sqref="AK18:AK102,AK2:AK16,AK104:AK106,AK108:AK127"><cfRule aboveAverage="0" bottom="0" dxfId="0" equalAverage="0" operator="expression" percent="0" priority="4" rank="0" text="" type="expression"><formula>AND((TODAY()-$A2)>6*30,(TODAY()-$A2)<9*30)</formula></cfRule></conditionalFormatting><conditionalFormatting sqref="BC1:BC102,BC104:BC106,BC108:BC65533"><cfRule aboveAverage="0" bottom="0" dxfId="0" equalAverage="0" operator="expression" percent="0" priority="5" rank="0" text="" type="expression"><formula>(TODAY()-BC1)<1</formula></cfRule><cfRule aboveAverage="0" bottom="0" dxfId="0" equalAverage="0" operator="expression" percent="0" priority="6" rank="0" text="" type="expression"><formula>AND((BC1>1),(TODAY()-BC1)>1)</formula></cfRule></conditionalFormatting><conditionalFormatting sqref="K106:O106,K108:O110,K3:O3,K15:O15,K11,K23:O25,O21:O22,K27:O27,K31:O31,K36:O38,K41:O41,K49:O49,K52:O62,K65:O66,K70:O71,K73:O77,K83:O85,K78,K88:O89,K92:O94,K96:O101,K104,K112:O65533"><cfRule aboveAverage="0" bottom="0" dxfId="0" equalAverage="0" operator="duplicateValues" percent="0" priority="7" rank="0" text="" type="duplicateValues"><formula>0</formula></cfRule></conditionalFormatting><conditionalFormatting sqref="R109:W109,AC111:AI111,Q1:AI1,Q110:W126,X112:AI126,X111:AA111,Q127:AI65533,R2:AI2,Q3:AI102,Q108:W108,Q104:AI106,X108:AI110"><cfRule aboveAverage="0" bottom="0" dxfId="0" equalAverage="0" operator="expression" percent="0" priority="8" rank="0" text="" type="expression"><formula>LEN(TRIM(R109))=0</formula></cfRule></conditionalFormatting><conditionalFormatting sqref="I1:I106,I108:I1048576"><cfRule aboveAverage="0" bottom="0" dxfId="0" equalAverage="0" operator="duplicateValues" percent="0" priority="9" rank="0" text="" type="duplicateValues"><formula>0</formula></cfRule></conditionalFormatting><conditionalFormatting sqref="Q2"><cfRule aboveAverage="0" bottom="0" dxfId="0" equalAverage="0" operator="expression" percent="0" priority="10" rank="0" text="" type="expression"><formula>LEN(TRIM(Q2))=0</formula></cfRule></conditionalFormatting><hyperlinks><hyperlink display="McIntosh" ref="C42" r:id="rId1"/><hyperlink display="Carlson " ref="C52" r:id="rId2"/><hyperlink display="Robin" ref="B75" r:id="rId3"/><hyperlink display="Nichols" ref="C75" r:id="rId4"/><hyperlink display="Smith" ref="C91" r:id="rId5"/><hyperlink display="Goolsby" ref="C105" r:id="rId6"/><hyperlink display="Schurr" ref="C108" r:id="rId7"/></hyperlinks><printOptions headings="false" gridLines="false" gridLinesSet="true" horizontalCentered="false" verticalCentered="false"/><pageMargins left="0.75" right="0.75" top="1" bottom="1" header="0.511805555555555" footer="0.511805555555555"/>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<headerFooter differentFirst="false" differentOddEven="false"><oddHeader></oddHeader><oddFooter></oddFooter></headerFooter></worksheet>
</file>

<file path=xl/worksheets/sheet2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1:LX11"/><sheetViews>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1" zoomScaleNormal="81" zoomScalePageLayoutView="100"><selection activeCell="J7" activeCellId="0" pane="topLeft" sqref="J7"/></sheetView></sheetViews><sheetFormatPr defaultRowHeight="12.75"></sheetFormatPr><cols><col collapsed="false" hidden="false" max="1" min="1" style="0" width="13.0051020408163"/><col collapsed="false" hidden="false" max="5" min="2" style="0" width="8.72959183673469"/><col collapsed="false" hidden="false" max="6" min="6" style="0" width="14.4285714285714"/><col collapsed="false" hidden="false" max="12" min="7" style="0" width="8.72959183673469"/><col collapsed="false" hidden="false" max="13" min="13" style="0" width="13.2857142857143"/><col collapsed="false" hidden="false" max="14" min="14" style="0" width="11.7091836734694"/><col collapsed="false" hidden="false" max="18" min="15" style="0" width="8.72959183673469"/><col collapsed="false" hidden="false" max="19" min="19" style="0" width="15.4234693877551"/><col collapsed="false" hidden="false" max="28" min="20" style="0" width="8.72959183673469"/><col collapsed="false" hidden="false" max="29" min="29" style="0" width="14.8571428571429"/><col collapsed="false" hidden="false" max="45" min="30" style="0" width="8.72959183673469"/><col collapsed="false" hidden="false" max="46" min="46" style="0" width="13.4285714285714"/><col collapsed="false" hidden="false" max="1025" min="47" style="0" width="8.72959183673469"/></cols><sheetData><row collapsed="false" customFormat="true" customHeight="false" hidden="false" ht="76.5" outlineLevel="0" r="1" s="38"><c r="A1" s="1" t="s"><v>0</v></c><c r="B1" s="1" t="s"><v>1</v></c><c r="C1" s="1" t="s"><v>2</v></c><c r="D1" s="2" t="s"><v>3</v></c><c r="E1" s="104" t="s"><v>4</v></c><c r="F1" s="111" t="s"><v>5</v></c><c r="G1" s="104" t="s"><v>6</v></c><c r="H1" s="104" t="s"><v>7</v></c><c r="I1" s="112" t="s"><v>8</v></c><c r="J1" s="8" t="s"><v>15</v></c><c r="K1" s="8" t="s"><v>16</v></c><c r="L1" s="8" t="s"><v>17</v></c><c r="M1" s="113" t="s"><v>556</v></c><c r="N1" s="114" t="s"><v>19</v></c><c r="O1" s="115" t="s"><v>20</v></c><c r="P1" s="116" t="s"><v>21</v></c><c r="Q1" s="117" t="s"><v>22</v></c><c r="R1" s="117" t="s"><v>23</v></c><c r="S1" s="118" t="s"><v>24</v></c><c r="T1" s="13" t="s"><v>25</v></c><c r="U1" s="13" t="s"><v>26</v></c><c r="V1" s="13" t="s"><v>27</v></c><c r="W1" s="13" t="s"><v>28</v></c><c r="X1" s="13" t="s"><v>29</v></c><c r="Y1" s="118" t="s"><v>30</v></c><c r="Z1" s="118" t="s"><v>31</v></c><c r="AA1" s="118" t="s"><v>32</v></c><c r="AB1" s="13" t="s"><v>35</v></c><c r="AC1" s="119" t="s"><v>557</v></c><c r="AD1" s="15" t="s"><v>37</v></c><c r="AE1" s="120" t="s"><v>38</v></c><c r="AF1" s="121" t="s"><v>39</v></c><c r="AG1" s="122" t="s"><v>21</v></c><c r="AH1" s="123" t="s"><v>40</v></c><c r="AI1" s="123" t="s"><v>41</v></c><c r="AJ1" s="18" t="s"><v>42</v></c><c r="AK1" s="123" t="s"><v>43</v></c><c r="AL1" s="15" t="s"><v>25</v></c><c r="AM1" s="15" t="s"><v>44</v></c><c r="AN1" s="15" t="s"><v>29</v></c><c r="AO1" s="124" t="s"><v>30</v></c><c r="AP1" s="124" t="s"><v>31</v></c><c r="AQ1" s="124" t="s"><v>32</v></c><c r="AR1" s="15" t="s"><v>45</v></c><c r="AS1" s="15" t="s"><v>46</v></c><c r="AT1" s="125" t="s"><v>558</v></c><c r="AU1" s="20" t="s"><v>49</v></c><c r="AV1" s="126" t="s"><v>50</v></c><c r="AW1" s="127" t="s"><v>51</v></c><c r="AX1" s="128" t="s"><v>21</v></c><c r="AY1" s="129" t="s"><v>52</v></c><c r="AZ1" s="129" t="s"><v>53</v></c><c r="BA1" s="23" t="s"><v>54</v></c><c r="BB1" s="130" t="s"><v>559</v></c><c r="BC1" s="20" t="s"><v>25</v></c><c r="BD1" s="20" t="s"><v>44</v></c><c r="BE1" s="20" t="s"><v>29</v></c><c r="BF1" s="130" t="s"><v>30</v></c><c r="BG1" s="130" t="s"><v>31</v></c><c r="BH1" s="130" t="s"><v>32</v></c><c r="BI1" s="20" t="s"><v>56</v></c><c r="BJ1" s="20" t="s"><v>46</v></c><c r="BK1" s="3" t="s"><v>59</v></c><c r="BL1" s="3" t="s"><v>64</v></c><c r="BM1" s="3" t="s"><v>65</v></c><c r="BN1" s="3" t="s"><v>66</v></c><c r="BO1" s="3" t="s"><v>67</v></c><c r="BP1" s="3" t="s"><v>68</v></c><c r="BQ1" s="3" t="s"><v>560</v></c></row><row collapsed="false" customFormat="false" customHeight="false" hidden="false" ht="25.5" outlineLevel="0" r="2"><c r="A2" s="35" t="n"><v>41402</v></c><c r="B2" s="36" t="s"><v>561</v></c><c r="C2" s="36" t="s"><v>562</v></c><c r="D2" s="37" t="s"><v>331</v></c><c r="E2" s="38" t="n"><v>64</v></c><c r="F2" s="39" t="n"><v>17754</v></c><c r="G2" s="38" t="s"><v>340</v></c><c r="H2" s="38" t="s"><v>333</v></c><c r="I2" s="38" t="n"><v>1836327</v></c><c r="J2" s="42" t="n"><v>-2.5</v></c><c r="K2" s="42"/><c r="L2" s="42"/><c r="M2" s="39" t="n"><v>41323</v></c><c r="N2" s="38" t="n"><v>3.5</v></c><c r="O2" s="38" t="n"><v>-8</v></c><c r="P2" s="38" t="n"><v>92</v></c><c r="Q2" s="38" t="n"><v>300</v></c><c r="R2" s="38" t="n"><v>12</v></c><c r="S2" s="38" t="n"><v>634</v></c><c r="AB2" s="34" t="s"><v>563</v></c><c r="AC2" s="46" t="n"><v>41548</v></c><c r="AD2" s="47"/><c r="AE2" s="38" t="n"><v>4.75</v></c><c r="AF2" s="38" t="n"><v>-1.75</v></c><c r="AG2" s="38" t="n"><v>135</v></c><c r="AH2" s="38" t="n"><v>60</v></c><c r="AI2" s="38" t="n"><v>12</v></c><c r="AJ2" s="38" t="n"><v>465</v></c><c r="AK2" s="38" t="n"><v>2476</v></c><c r="AR2" s="38" t="n"><f aca="false">IF(ISNUMBER(AE2),AE2+0.5*AF2,&quot;&quot;)</f><v>3.875</v></c><c r="AS2" s="38" t="str"><f aca="false">IF(ISNUMBER(AR2),IF(ISNUMBER(K2),AR2-K2,&quot;MISSING&quot;),&quot;&quot;)</f><v>MISSING</v></c><c r="AU2" s="62"/><c r="BI2" s="38" t="str"><f aca="false">IF(ISNUMBER(AV2),AV2+0.5*AW2,&quot;&quot;)</f><v></v></c><c r="BJ2" s="48" t="str"><f aca="false">IF(ISNUMBER(BI2),IF(ISNUMBER($K2),BI2-$K2,&quot;MISSING&quot;),&quot;&quot;)</f><v></v></c><c r="BK2" s="38" t="n"><f aca="false">IF(AND(ISBLANK($AE2),ISBLANK($AV2)),0,1)</f><v>1</v></c><c r="BL2" s="49" t="n"><f aca="false">IF(ISNUMBER(AT2),AT2-A2,IF(ISNUMBER(AC2),AC2-A2,0))</f><v>146</v></c><c r="BM2" s="50" t="n"><f aca="false">IF(BL2&gt;0,BL2/30,&quot;&quot;)</f><v>4.86666666666667</v></c><c r="BN2" s="38" t="str"><f aca="false">IF(AND(ISNUMBER(AR2),ISNUMBER(BI2)),ABS(BI2-AR2),&quot;&quot;)</f><v></v></c><c r="BO2" s="38" t="str"><f aca="false">IF(AND(ISNUMBER(AP2), ISNUMBER(X2)), AVERAGE(AP2,AN2)-AVERAGE(X2,Z2),&quot;&quot;)</f><v></v></c><c r="BP2" s="38" t="str"><f aca="false">IF(AND(ISNUMBER(BE2), ISNUMBER(X2)), AVERAGE(BE2,BG2)-AVERAGE(X2,Z2),&quot;&quot;)</f><v></v></c><c r="BQ2" s="38" t="n"><f aca="false">IF(ISNUMBER(BI2),BI2,IF(ISNUMBER(AR2),AR2,&quot;&quot;))</f><v>3.875</v></c></row><row collapsed="false" customFormat="false" customHeight="false" hidden="false" ht="76.5" outlineLevel="0" r="3"><c r="A3" s="131" t="n"><v>41199</v></c><c r="B3" s="74" t="s"><v>564</v></c><c r="C3" s="74" t="s"><v>565</v></c><c r="D3" s="132" t="s"><v>339</v></c><c r="E3" s="74" t="n"><v>50</v></c><c r="F3" s="131" t="n"><v>22916</v></c><c r="G3" s="74" t="s"><v>340</v></c><c r="H3" s="74" t="s"><v>333</v></c><c r="I3" s="74" t="n"><v>1828985</v></c><c r="J3" s="74"/><c r="K3" s="74"/><c r="L3" s="74" t="s"><v>334</v></c><c r="M3" s="131" t="n"><v>41197</v></c><c r="N3" s="74" t="n"><v>-3.5</v></c><c r="O3" s="74" t="n"><v>2</v></c><c r="P3" s="74" t="n"><v>85</v></c><c r="Q3" s="74" t="n"><v>30</v></c><c r="R3" s="74" t="n"><v>10</v></c><c r="S3" s="74" t="n"><v>547</v></c><c r="T3" s="74" t="n"><v>24.57</v></c><c r="U3" s="74" t="n"><v>11.6</v></c><c r="V3" s="74" t="n"><v>4.46</v></c><c r="W3" s="74" t="n"><v>3.64</v></c><c r="X3" s="74" t="n"><v>42.4</v></c><c r="Y3" s="74" t="n"><v>155</v></c><c r="Z3" s="74" t="n"><v>44.88</v></c><c r="AA3" s="74" t="n"><v>65</v></c><c r="AB3" s="133" t="s"><v>566</v></c><c r="AC3" s="131" t="n"><v>41374</v></c><c r="AD3" s="134"/><c r="AE3" s="74" t="n"><v>1.25</v></c><c r="AF3" s="74" t="n"><v>-1</v></c><c r="AG3" s="74" t="n"><v>133</v></c><c r="AH3" s="74" t="n"><v>25</v></c><c r="AI3" s="74" t="n"><v>9</v></c><c r="AJ3" s="74" t="n"><v>525</v></c><c r="AK3" s="74" t="n"><v>1692</v></c><c r="AL3" s="74"/><c r="AM3" s="74"/><c r="AN3" s="74"/><c r="AO3" s="74"/><c r="AP3" s="74"/><c r="AQ3" s="74"/><c r="AR3" s="74" t="n"><f aca="false">IF(ISNUMBER(AE3),AE3+0.5*AF3,&quot;&quot;)</f><v>0.75</v></c><c r="AS3" s="74" t="str"><f aca="false">IF(ISNUMBER(AR3),IF(ISNUMBER(K3),AR3-K3,&quot;MISSING&quot;),&quot;&quot;)</f><v>MISSING</v></c><c r="AT3" s="39" t="n"><v>41661</v></c><c r="AU3" s="62" t="n"><v>25</v></c><c r="AV3" s="45" t="n"><v>1</v></c><c r="AW3" s="45" t="n"><v>-0.75</v></c><c r="AX3" s="38" t="n"><v>150</v></c><c r="AY3" s="38" t="n"><v>25</v></c><c r="AZ3" s="38" t="n"><v>10</v></c><c r="BA3" s="38" t="n"><v>513</v></c><c r="BB3" s="74" t="n"><v>1695</v></c><c r="BC3" s="38" t="n"><v>24.71</v></c><c r="BD3" s="38" t="n"><v>2.45</v></c><c r="BE3" s="38" t="n"><v>41.72</v></c><c r="BF3" s="38" t="n"><v>152</v></c><c r="BG3" s="38" t="n"><v>43.89</v></c><c r="BH3" s="38" t="n"><v>62</v></c><c r="BI3" s="74" t="n"><f aca="false">IF(ISNUMBER(AV3),AV3+0.5*AW3,&quot;&quot;)</f><v>0.625</v></c><c r="BJ3" s="74" t="str"><f aca="false">IF(ISNUMBER(BI3),IF(ISNUMBER($K3),BI3-$K3,&quot;MISSING&quot;),&quot;&quot;)</f><v>MISSING</v></c><c r="BK3" s="74" t="n"><f aca="false">IF(AND(ISBLANK($AE3),ISBLANK($AV3)),0,1)</f><v>1</v></c><c r="BL3" s="49" t="n"><f aca="false">IF(ISNUMBER(AT3),AT3-A3,IF(ISNUMBER(AC3),AC3-A3,0))</f><v>462</v></c><c r="BM3" s="50" t="n"><f aca="false">IF(BL3&gt;0,BL3/30,&quot;&quot;)</f><v>15.4</v></c><c r="BN3" s="38" t="n"><f aca="false">IF(AND(ISNUMBER(AR3),ISNUMBER(BI3)),ABS(BI3-AR3),&quot;&quot;)</f><v>0.125</v></c><c r="BO3" s="38" t="str"><f aca="false">IF(AND(ISNUMBER(AP3), ISNUMBER(X3)), AVERAGE(AP3,AN3)-AVERAGE(X3,Z3),&quot;&quot;)</f><v></v></c><c r="BP3" s="38" t="n"><f aca="false">IF(AND(ISNUMBER(BE3), ISNUMBER(X3)), AVERAGE(BE3,BG3)-AVERAGE(X3,Z3),&quot;&quot;)</f><v>-0.835000000000001</v></c><c r="BQ3" s="38" t="n"><f aca="false">IF(ISNUMBER(BI3),BI3,IF(ISNUMBER(AR3),AR3,&quot;&quot;))</f><v>0.625</v></c></row><row collapsed="false" customFormat="false" customHeight="false" hidden="false" ht="25.5" outlineLevel="0" r="4"><c r="A4" s="35" t="n"><v>41346</v></c><c r="B4" s="36" t="s"><v>561</v></c><c r="C4" s="36" t="s"><v>562</v></c><c r="D4" s="37" t="s"><v>339</v></c><c r="E4" s="38" t="n"><v>64</v></c><c r="F4" s="39" t="n"><v>17754</v></c><c r="G4" s="38" t="s"><v>340</v></c><c r="H4" s="38" t="s"><v>333</v></c><c r="I4" s="38" t="n"><v>1836327</v></c><c r="M4" s="39" t="n"><v>41323</v></c><c r="N4" s="38" t="n"><v>2.5</v></c><c r="O4" s="38" t="n"><v>-5.75</v></c><c r="P4" s="38" t="n"><v>20</v></c><c r="Q4" s="38" t="n"><v>70</v></c><c r="R4" s="38" t="n"><v>12</v></c><c r="S4" s="38" t="n"><v>645</v></c><c r="AB4" s="34" t="s"><v>563</v></c><c r="AC4" s="46" t="n"><v>41491</v></c><c r="AD4" s="47"/><c r="AE4" s="38" t="n"><v>1.5</v></c><c r="AF4" s="38" t="n"><v>-0.5</v></c><c r="AG4" s="38" t="n"><v>120</v></c><c r="AH4" s="38" t="n"><v>30</v></c><c r="AI4" s="38" t="n"><v>14</v></c><c r="AJ4" s="38" t="n"><v>552</v></c><c r="AK4" s="38" t="n"><v>1835</v></c><c r="AR4" s="38" t="n"><f aca="false">IF(ISNUMBER(AE4),AE4+0.5*AF4,&quot;&quot;)</f><v>1.25</v></c><c r="AS4" s="38" t="str"><f aca="false">IF(ISNUMBER(AR4),IF(ISNUMBER(K4),AR4-K4,&quot;MISSING&quot;),&quot;&quot;)</f><v>MISSING</v></c><c r="AU4" s="62"/><c r="BI4" s="38" t="str"><f aca="false">IF(ISNUMBER(AV4),AV4+0.5*AW4,&quot;&quot;)</f><v></v></c><c r="BJ4" s="38" t="str"><f aca="false">IF(ISNUMBER(BI4),IF(ISNUMBER($K4),BI4-$K4,&quot;MISSING&quot;),&quot;&quot;)</f><v></v></c><c r="BK4" s="38" t="n"><f aca="false">IF(AND(ISBLANK($AE4),ISBLANK($AV4)),0,1)</f><v>1</v></c><c r="BL4" s="49" t="n"><f aca="false">IF(ISNUMBER(AT4),AT4-A4,IF(ISNUMBER(AC4),AC4-A4,0))</f><v>145</v></c><c r="BM4" s="50" t="n"><f aca="false">IF(BL4&gt;0,BL4/30,&quot;&quot;)</f><v>4.83333333333333</v></c><c r="BN4" s="38" t="str"><f aca="false">IF(AND(ISNUMBER(AR4),ISNUMBER(BI4)),ABS(BI4-AR4),&quot;&quot;)</f><v></v></c><c r="BO4" s="38" t="str"><f aca="false">IF(AND(ISNUMBER(AP4), ISNUMBER(X4)), AVERAGE(AP4,AN4)-AVERAGE(X4,Z4),&quot;&quot;)</f><v></v></c><c r="BP4" s="38" t="str"><f aca="false">IF(AND(ISNUMBER(BE4), ISNUMBER(X4)), AVERAGE(BE4,BG4)-AVERAGE(X4,Z4),&quot;&quot;)</f><v></v></c><c r="BQ4" s="38" t="n"><f aca="false">IF(ISNUMBER(BI4),BI4,IF(ISNUMBER(AR4),AR4,&quot;&quot;))</f><v>1.25</v></c></row><row collapsed="false" customFormat="false" customHeight="false" hidden="false" ht="25.5" outlineLevel="0" r="5"><c r="A5" s="35" t="n"><v>41339</v></c><c r="B5" s="36" t="s"><v>567</v></c><c r="C5" s="36" t="s"><v>568</v></c><c r="D5" s="37" t="s"><v>331</v></c><c r="E5" s="38" t="n"><v>58</v></c><c r="F5" s="39" t="n"><v>20151</v></c><c r="G5" s="38" t="s"><v>340</v></c><c r="H5" s="38" t="s"><v>333</v></c><c r="I5" s="38" t="n"><v>1835949</v></c><c r="M5" s="39" t="n"><v>41260</v></c><c r="N5" s="38" t="n"><v>-1</v></c><c r="O5" s="38" t="n"><v>0</v></c><c r="P5" s="38" t="n"><v>0</v></c><c r="Q5" s="38" t="n"><v>30</v></c><c r="R5" s="38" t="n"><v>15</v></c><c r="S5" s="38" t="n"><v>598</v></c><c r="AB5" s="34" t="s"><v>569</v></c><c r="AC5" s="48" t="s"><v>371</v></c><c r="AD5" s="62"/><c r="AR5" s="38" t="str"><f aca="false">IF(ISNUMBER(AE5),AE5+0.5*AF5,&quot;&quot;)</f><v></v></c><c r="AS5" s="38" t="str"><f aca="false">IF(ISNUMBER(AR5),IF(ISNUMBER(K5),AR5-K5,&quot;MISSING&quot;),&quot;&quot;)</f><v></v></c><c r="AU5" s="62"/><c r="BI5" s="38" t="str"><f aca="false">IF(ISNUMBER(AV5),AV5+0.5*AW5,&quot;&quot;)</f><v></v></c><c r="BJ5" s="38" t="str"><f aca="false">IF(ISNUMBER(BI5),IF(ISNUMBER($K5),BI5-$K5,&quot;MISSING&quot;),&quot;&quot;)</f><v></v></c><c r="BK5" s="38" t="n"><f aca="false">IF(AND(ISBLANK($AE5),ISBLANK($AV5)),0,1)</f><v>0</v></c><c r="BL5" s="49" t="n"><f aca="false">IF(ISNUMBER(AT5),AT5-A5,IF(ISNUMBER(AC5),AC5-A5,0))</f><v>0</v></c><c r="BM5" s="50" t="n"><f aca="false">IF(BL5&gt;0,BL5/30,&quot;&quot;)</f><v>0</v></c><c r="BN5" s="38" t="str"><f aca="false">IF(AND(ISNUMBER(AR5),ISNUMBER(BI5)),ABS(BI5-AR5),&quot;&quot;)</f><v></v></c><c r="BO5" s="38" t="str"><f aca="false">IF(AND(ISNUMBER(AP5), ISNUMBER(X5)), AVERAGE(AP5,AN5)-AVERAGE(X5,Z5),&quot;&quot;)</f><v></v></c><c r="BP5" s="38" t="str"><f aca="false">IF(AND(ISNUMBER(BE5), ISNUMBER(X5)), AVERAGE(BE5,BG5)-AVERAGE(X5,Z5),&quot;&quot;)</f><v></v></c><c r="BQ5" s="38" t="str"><f aca="false">IF(ISNUMBER(BI5),BI5,IF(ISNUMBER(AR5),AR5,&quot;&quot;))</f><v></v></c></row><row collapsed="false" customFormat="false" customHeight="false" hidden="false" ht="12.75" outlineLevel="0" r="6"><c r="A6" s="35" t="n"><v>41402</v></c><c r="B6" s="36" t="s"><v>570</v></c><c r="C6" s="36" t="s"><v>571</v></c><c r="D6" s="37" t="s"><v>331</v></c><c r="E6" s="38" t="n"><v>63</v></c><c r="F6" s="39" t="n"><v>18078</v></c><c r="G6" s="38" t="s"><v>340</v></c><c r="H6" s="38" t="s"><v>358</v></c><c r="I6" s="38" t="n"><v>1823117</v></c><c r="J6" s="42" t="n"><v>-0.5</v></c><c r="K6" s="42"/><c r="L6" s="42"/><c r="M6" s="39" t="n"><v>41400</v></c><c r="N6" s="45" t="n"><v>-1.5</v></c><c r="O6" s="45" t="n"><v>-1</v></c><c r="P6" s="38" t="n"><v>60</v></c><c r="Q6" s="38" t="n"><v>60</v></c><c r="R6" s="38" t="n"><v>19</v></c><c r="S6" s="38" t="n"><v>550</v></c><c r="AC6" s="34" t="s"><v>572</v></c><c r="AD6" s="48" t="s"><v>573</v></c><c r="AE6" s="62"/><c r="AF6" s="45"/><c r="AG6" s="45"/><c r="AS6" s="38" t="str"><f aca="false">IF(ISNUMBER(AF6),AF6+0.5*AG6,&quot;&quot;)</f><v></v></c><c r="AT6" s="38" t="str"><f aca="false">IF(ISNUMBER(AS6),IF(ISNUMBER(K6),AS6-K6,&quot;MISSING&quot;),&quot;&quot;)</f><v></v></c><c r="AU6" s="38" t="str"><f aca="false">IF(AND(ISNUMBER(AK6),ISNUMBER(S6)),AK6-S6,IF(ISNUMBER(AK6),&quot;MISSING&quot;,&quot;&quot;))</f><v></v></c><c r="AW6" s="62"/><c r="AX6" s="45"/><c r="AY6" s="45"/><c r="BK6" s="38" t="str"><f aca="false">IF(ISNUMBER(AX6),AX6+0.5*AY6,&quot;&quot;)</f><v></v></c><c r="BL6" s="38" t="str"><f aca="false">IF(ISNUMBER(BK6),IF(ISNUMBER($K6),BK6-$K6,&quot;MISSING&quot;),&quot;&quot;)</f><v></v></c><c r="BM6" s="38" t="str"><f aca="false">IF(AND(ISNUMBER(BC6),ISNUMBER($S6)),BC6-$S6,IF(ISNUMBER(BC6),&quot;MISSING&quot;,&quot;&quot;))</f><v></v></c><c r="BN6" s="38" t="n"><f aca="false">IF(AND(ISBLANK($AF6),ISBLANK($AX6)),0,1)</f><v>0</v></c><c r="BO6" s="49" t="n"><f aca="false">IF(ISNUMBER(AV6),AV6-A6,IF(ISNUMBER(AD6),AD6-A6,0))</f><v>0</v></c><c r="BP6" s="50" t="n"><f aca="false">IF(BO6&gt;0,BO6/30,&quot;&quot;)</f><v>0</v></c><c r="BQ6" s="38" t="str"><f aca="false">IF(AND(ISNUMBER(AS6),ISNUMBER(BK6)),(BK6-AS6),&quot;&quot;)</f><v></v></c><c r="BR6" s="38" t="str"><f aca="false">IF(AND(ISNUMBER(AQ6), ISNUMBER(X6)), AVERAGE(AQ6,AO6)-AVERAGE(X6,Z6),&quot;&quot;)</f><v></v></c><c r="BS6" s="38" t="str"><f aca="false">IF(AND(ISNUMBER(BG6), ISNUMBER(X6)), AVERAGE(BG6,BI6)-AVERAGE(X6,Z6),&quot;&quot;)</f><v></v></c><c r="BT6" s="38" t="str"><f aca="false">IF(ISNUMBER(BK6),BK6,IF(ISNUMBER(AS6),AS6,&quot;&quot;))</f><v></v></c><c r="BU6" s="38" t="str"><f aca="false">IF(AND(ISNUMBER(BT6),ISNUMBER(K6)),K6-BT6,&quot;&quot;)</f><v></v></c></row><row collapsed="false" customFormat="false" customHeight="false" hidden="false" ht="25.5" outlineLevel="0" r="7"><c r="A7" s="81" t="n"><v>41444</v></c><c r="B7" s="36" t="s"><v>574</v></c><c r="C7" s="36" t="s"><v>575</v></c><c r="D7" s="37" t="s"><v>331</v></c><c r="E7" s="38" t="n"><v>60</v></c><c r="F7" s="39" t="n"><v>19322</v></c><c r="G7" s="38" t="s"><v>340</v></c><c r="H7" s="38" t="s"><v>333</v></c><c r="I7" s="82" t="n"><v>1836853</v></c><c r="J7" s="42" t="n"><v>-0.5</v></c><c r="K7" s="42"/><c r="M7" s="135"/><c r="N7" s="45" t="n"><v>-0.5</v></c><c r="O7" s="45" t="n"><v>0</v></c><c r="P7" s="38" t="n"><v>0</v></c><c r="Q7" s="38" t="n"><v>200</v></c><c r="R7" s="38" t="n"><v>13</v></c><c r="S7" s="38" t="n"><v>535</v></c><c r="AC7" s="34" t="s"><v>576</v></c><c r="AD7" s="39" t="n"><v>41627</v></c><c r="AE7" s="62" t="n"><v>30</v></c><c r="AF7" s="45" t="n"><v>0.75</v></c><c r="AG7" s="45" t="n"><v>0.75</v></c><c r="AH7" s="38" t="n"><v>150</v></c><c r="AI7" s="38" t="n"><v>25</v></c><c r="AJ7" s="38" t="n"><v>13</v></c><c r="AK7" s="38" t="n"><v>431</v></c><c r="AL7" s="38" t="n"><v>1984</v></c><c r="AM7" s="38" t="s"><v>350</v></c><c r="AN7" s="38" t="s"><v>350</v></c><c r="AO7" s="38" t="s"><v>350</v></c><c r="AP7" s="38" t="s"><v>350</v></c><c r="AQ7" s="38" t="s"><v>350</v></c><c r="AR7" s="38" t="s"><v>350</v></c><c r="AS7" s="38" t="n"><f aca="false">IF(ISNUMBER(AF7),AF7+0.5*AG7,&quot;&quot;)</f><v>1.125</v></c><c r="AT7" s="38" t="str"><f aca="false">IF(ISNUMBER(AS7),IF(ISNUMBER(K7),AS7-K7,&quot;MISSING&quot;),&quot;&quot;)</f><v>MISSING</v></c><c r="AU7" s="38" t="n"><f aca="false">IF(AND(ISNUMBER(AK7),ISNUMBER(S7)),AK7-S7,IF(ISNUMBER(AK7),&quot;MISSING&quot;,&quot;&quot;))</f><v>-104</v></c><c r="AW7" s="62"/><c r="AX7" s="45"/><c r="AY7" s="45"/><c r="BL7" s="38" t="str"><f aca="false">IF(ISNUMBER(BK7),IF(ISNUMBER($K7),BK7-$K7,&quot;MISSING&quot;),&quot;&quot;)</f><v></v></c><c r="BM7" s="38" t="str"><f aca="false">IF(AND(ISNUMBER(BC7),ISNUMBER($S7)),BC7-$S7,IF(ISNUMBER(BC7),&quot;MISSING&quot;,&quot;&quot;))</f><v></v></c><c r="BO7" s="49" t="n"><f aca="false">IF(ISNUMBER(AV7),AV7-A7,IF(ISNUMBER(AD7),AD7-A7,0))</f><v>183</v></c><c r="BP7" s="50" t="n"><f aca="false">IF(BO7&gt;0,BO7/30,&quot;&quot;)</f><v>6.1</v></c><c r="BQ7" s="38" t="str"><f aca="false">IF(AND(ISNUMBER(AS7),ISNUMBER(BK7)),(BK7-AS7),&quot;&quot;)</f><v></v></c><c r="BR7" s="38" t="str"><f aca="false">IF(AND(ISNUMBER(AQ7), ISNUMBER(X7)), AVERAGE(AQ7,AO7)-AVERAGE(X7,Z7),&quot;&quot;)</f><v></v></c><c r="BS7" s="38" t="str"><f aca="false">IF(AND(ISNUMBER(BG7), ISNUMBER(X7)), AVERAGE(BG7,BI7)-AVERAGE(X7,Z7),&quot;&quot;)</f><v></v></c><c r="BT7" s="38" t="n"><f aca="false">IF(ISNUMBER(BK7),BK7,IF(ISNUMBER(AS7),AS7,&quot;&quot;))</f><v>1.125</v></c><c r="BU7" s="38" t="str"><f aca="false">IF(AND(ISNUMBER(BT7),ISNUMBER(K7)),BT7-K7,&quot;&quot;)</f><v></v></c></row><row collapsed="false" customFormat="false" customHeight="true" hidden="false" ht="26.25" outlineLevel="0" r="8"><c r="A8" s="35" t="n"><v>41185</v></c><c r="B8" s="36" t="s"><v>577</v></c><c r="C8" s="36" t="s"><v>578</v></c><c r="D8" s="37" t="s"><v>331</v></c><c r="E8" s="38" t="n"><v>46</v></c><c r="F8" s="39" t="n"><v>24356</v></c><c r="G8" s="38" t="s"><v>340</v></c><c r="H8" s="38" t="s"><v>358</v></c><c r="I8" s="38" t="n"><v>1835332</v></c><c r="J8" s="38" t="n"><v>-0.5</v></c><c r="K8" s="38" t="n"><v>-0.58</v></c><c r="L8" s="38" t="s"><v>334</v></c><c r="M8" s="44" t="n"><v>41109</v></c><c r="N8" s="45"/><c r="O8" s="45"/><c r="R8" s="38" t="n"><v>16</v></c><c r="S8" s="38" t="n"><v>854</v></c><c r="T8" s="38" t="n"><v>27.79</v></c><c r="U8" s="38" t="n"><v>12.4</v></c><c r="V8" s="38" t="n"><v>4.28</v></c><c r="W8" s="38" t="n"><v>3.95</v></c><c r="X8" s="38" t="n"><v>44.18</v></c><c r="Y8" s="38" t="n"><v>29</v></c><c r="Z8" s="38" t="n"><v>44.53</v></c><c r="AA8" s="38" t="n"><v>119</v></c><c r="AB8" s="34" t="s"><v>579</v></c><c r="AC8" s="46" t="n"><v>41375</v></c><c r="AD8" s="47" t="n"><v>30</v></c><c r="AE8" s="45" t="n"><v>0</v></c><c r="AF8" s="45" t="n"><v>0</v></c><c r="AG8" s="38" t="n"><v>0</v></c><c r="AH8" s="38" t="n"><v>30</v></c><c r="AI8" s="38" t="n"><v>25</v></c><c r="AJ8" s="38" t="n"><v>553</v></c><c r="AK8" s="38" t="n"><v>1600</v></c><c r="AR8" s="38" t="n"><f aca="false">IF(ISNUMBER(AE8),AE8+0.5*AF8,&quot;&quot;)</f><v>0</v></c><c r="AS8" s="38" t="n"><f aca="false">IF(ISNUMBER(AR8),IF(ISNUMBER(K8),AR8-K8,&quot;MISSING&quot;),&quot;&quot;)</f><v>0.58</v></c><c r="AT8" s="38" t="n"><f aca="false">IF(AND(ISNUMBER(AJ8),ISNUMBER(S8)),AJ8-S8,IF(ISNUMBER(AJ8),&quot;MISSING&quot;,&quot;&quot;))</f><v>-301</v></c><c r="AU8" s="39" t="n"><v>41638</v></c><c r="AV8" s="62" t="n"><v>30</v></c><c r="AW8" s="45" t="n"><v>-1.5</v></c><c r="AX8" s="45" t="n"><v>0.5</v></c><c r="AY8" s="38" t="n"><v>70</v></c><c r="AZ8" s="38" t="n"><v>20</v></c><c r="BA8" s="38" t="n"><v>24</v></c><c r="BB8" s="38" t="n"><v>548</v></c><c r="BC8" s="38" t="n"><v>1402</v></c><c r="BJ8" s="38" t="n"><f aca="false">IF(ISNUMBER(AW8),AW8+0.5*AX8,&quot;&quot;)</f><v>-1.25</v></c><c r="BK8" s="38" t="n"><f aca="false">IF(ISNUMBER(BJ8),IF(ISNUMBER($K8),BJ8-$K8,&quot;MISSING&quot;),&quot;&quot;)</f><v>-0.67</v></c><c r="BL8" s="38" t="n"><f aca="false">IF(AND(ISNUMBER(BB8),ISNUMBER($S8)),BB8-$S8,IF(ISNUMBER(BB8),&quot;MISSING&quot;,&quot;&quot;))</f><v>-306</v></c><c r="BM8" s="38" t="n"><f aca="false">IF(AND(ISBLANK($AE8),ISBLANK($AW8)),0,1)</f><v>1</v></c><c r="BN8" s="38" t="n"><f aca="false">IF(AND(ISNUMBER($AE8),ISNUMBER($AW8)),1,0)</f><v>1</v></c><c r="BO8" s="38" t="n"><f aca="false">IF(BN8,SE_PREOP,&quot;&quot;)</f><v>-1.5</v></c><c r="BP8" s="38" t="str"><f aca="false">IF(FU_6_AND_12,SE_6,&quot;&quot;)</f><v></v></c><c r="BQ8" s="38" t="str"><f aca="false">IF(FU_6_AND_12,SE_12,&quot;&quot;)</f><v></v></c><c r="BR8" s="49" t="n"><f aca="false">IF(AND(ISNUMBER(AU8),ISNUMBER(AW8)),AU8-A8,IF(ISNUMBER(AC8),AC8-A8,0))</f><v>453</v></c><c r="BS8" s="50" t="n"><f aca="false">IF(BR8&gt;0,BR8/30,&quot;&quot;)</f><v>15.1</v></c><c r="BT8" s="38" t="n"><f aca="false">IF(AND(ISNUMBER(AR8),ISNUMBER(BJ8)),(BJ8-AR8),&quot;&quot;)</f><v>-1.25</v></c><c r="BU8" s="38" t="str"><f aca="false">IF(AND(ISNUMBER(AP8), ISNUMBER(X8)), AVERAGE(AP8,AN8)-AVERAGE(X8,Z8),&quot;&quot;)</f><v></v></c><c r="BV8" s="38" t="str"><f aca="false">IF(AND(ISNUMBER(BF8), ISNUMBER(X8)), AVERAGE(BF8,BH8)-AVERAGE(X8,Z8),&quot;&quot;)</f><v></v></c><c r="BW8" s="38" t="str"><f aca="false">IF(ISNUMBER(BV8),BV8,IF(ISNUMBER(BU8),BU8,&quot;&quot;))</f><v></v></c><c r="BX8" s="38" t="n"><f aca="false">IF(AND(ISNUMBER(SPH_PREOP),ISNUMBER(SE_LAST_)),SPH_PREOP+CYL_PREOP/2,&quot;&quot;)</f><v>-1.5</v></c><c r="BY8" s="38" t="n"><f aca="false">IF(ISNUMBER(SE_12),SE_12,IF(ISNUMBER(SE_6),SE_6,&quot;&quot;))</f><v>-0.625</v></c><c r="BZ8" s="51" t="n"><f aca="false">IF(AND(ISNUMBER(SE_LAST_),ISNUMBER(REF_TARGET)),SE_LAST_-REF_TARGET,&quot;&quot;)</f><v>-0.035</v></c><c r="CA8" s="52" t="n"><f aca="false">IF(ISNUMBER(S8),IF(ISNUMBER(BB8),BB8-S8,IF(ISNUMBER(AJ8),AJ8-S8,&quot;&quot;)),&quot;&quot;)</f><v>-306</v></c><c r="CB8" s="38" t="str"><f aca="false">IF(ISNUMBER(T8),IF(ISNUMBER(AL8),AL8-T8,IF(ISNUMBER(BD8),BD8-T8,&quot;&quot;)),&quot;&quot;)</f><v></v></c><c r="CC8" s="53" t="str"><f aca="false">IF(AND(OR(ISNUMBER(AZ8),ISNUMBER(AH8)),ISNUMBER(Q8)),-LOG(20/Q8)--LOG(20/IF(ISNUMBER(AZ8),AZ8,AH8)),&quot;&quot;)</f><v></v></c><c r="CD8" s="54" t="n"><f aca="false">IF(ISNUMBER(AX8),AX8,IF(ISNUMBER(AF8),AF8,&quot;&quot;))</f><v>0.5</v></c><c r="CE8" s="54" t="n"><f aca="false">IF(AND(ISNUMBER(CD8),ISNUMBER(O8)),CD8-O8,&quot;&quot;)</f><v>0</v></c><c r="CF8" s="56" t="n"><f aca="false">IF(AND(REF_TARGET&lt;=0,REF_TARGET&gt;-1),IF(ISNUMBER(UDVA_12),UDVA_12,IF(ISNUMBER(UDVA_6),UDVA_6,&quot;&quot;)),&quot;&quot;)</f><v>0</v></c><c r="CG8" s="53" t="n"><f aca="false">IF(ISNUMBER($CJ8),IF(ISNUMBER($AE8),IF(ISNUMBER($EF8),0,1),&quot;&quot;),&quot;&quot;)</f><v>1</v></c><c r="CH8" s="53" t="n"><f aca="false">IF(ISNUMBER($CJ8),IF(ISNUMBER($AW8),IF(ISNUMBER($GB8),0,1),&quot;&quot;),&quot;&quot;)</f><v>0</v></c><c r="CI8" s="0" t="n"><v>7.44</v></c><c r="CJ8" s="38" t="n"><v>7.71</v></c><c r="CK8" s="38" t="n"><v>62.4</v></c><c r="CL8" s="38" t="n"><v>1.6</v></c><c r="CM8" s="38" t="n"><v>0.88</v></c><c r="CN8" s="38" t="n"><v>0.83</v></c><c r="CO8" s="38" t="n"><v>2.97</v></c><c r="CP8" s="38" t="n"><v>3.82</v></c><c r="CQ8" s="38" t="n"><v>844</v></c><c r="CR8" s="38" t="n"><v>875</v></c><c r="CS8" s="38" t="n"><v>823</v></c><c r="CT8" s="38" t="n"><v>886</v></c><c r="CU8" s="38" t="n"><v>687</v></c><c r="CV8" s="38" t="n"><v>1022</v></c><c r="CW8" s="38" t="n"><v>668</v></c><c r="CX8" s="38" t="n"><v>-3.04</v></c><c r="CY8" s="38" t="n"><v>-1.49</v></c><c r="CZ8" s="38" t="n"><v>7.42</v></c><c r="DA8" s="38" t="n"><v>7.72</v></c><c r="DB8" s="38" t="n"><v>7.95</v></c><c r="DC8" s="38" t="n"><v>8.16</v></c><c r="DD8" s="38" t="n"><v>8.63</v></c><c r="DE8" s="38" t="n"><v>8.94</v></c><c r="DF8" s="38" t="n"><v>0</v></c><c r="DG8" s="38" t="n"><v>0.5</v></c><c r="DH8" s="38" t="n"><v>7.54</v></c><c r="DI8" s="38" t="n"><v>7.1</v></c><c r="DJ8" s="38" t="n"><v>6.56</v></c><c r="DK8" s="38" t="n"><v>6.43</v></c><c r="DL8" s="38" t="n"><v>6.87</v></c><c r="DM8" s="38" t="n"><v>7.18</v></c><c r="DN8" s="38" t="n"><v>0</v></c><c r="DO8" s="58" t="n"><v>0.5</v></c><c r="DP8" s="59" t="n"><v>43.7</v></c><c r="DQ8" s="59" t="n"><v>45.3</v></c><c r="DR8" s="59" t="n"><v>44.5</v></c><c r="DS8" s="59" t="n"><v>62.4</v></c><c r="DT8" s="59" t="n"><v>1.6</v></c><c r="DU8" s="59" t="n"><v>-4.9</v></c><c r="DV8" s="59" t="n"><v>-5.8</v></c><c r="DW8" s="59" t="n"><v>-5.3</v></c><c r="DX8" s="59" t="n"><v>43.1</v></c><c r="DY8" s="59" t="n"><v>0.9</v></c><c r="EA8" s="59" t="n"><v>5.9</v></c><c r="EB8" s="59" t="n"><v>16.7</v></c><c r="EC8" s="59" t="n"><v>34.4</v></c><c r="ED8" s="59" t="n"><v>81.5</v></c><c r="EE8" s="60" t="n"><v>50</v></c><c r="EF8" s="52"/><c r="FL8" s="58"/><c r="FM8" s="59"/><c r="FN8" s="59"/><c r="FO8" s="59"/><c r="FP8" s="59"/><c r="FQ8" s="59"/><c r="FR8" s="59"/><c r="FS8" s="59"/><c r="FT8" s="59"/><c r="FU8" s="59"/><c r="FV8" s="59"/><c r="FW8" s="59"/><c r="FX8" s="59"/><c r="FY8" s="59"/><c r="FZ8" s="59"/><c r="GA8" s="61"/><c r="GB8" s="52" t="n"><v>8.12</v></c><c r="GC8" s="38" t="n"><v>7.64</v></c><c r="GD8" s="38" t="n"><v>158.7</v></c><c r="GE8" s="38" t="n"><v>-2.6</v></c><c r="GF8" s="38" t="n"><v>0.15</v></c><c r="GG8" s="38" t="n"><v>0.18</v></c><c r="GH8" s="38" t="n"><v>-0.59</v></c><c r="GI8" s="38" t="n"><v>-0.08</v></c><c r="GJ8" s="38" t="n"><v>513</v></c><c r="GK8" s="38" t="n"><v>516</v></c><c r="GL8" s="38" t="n"><v>565</v></c><c r="GM8" s="38" t="n"><v>598</v></c><c r="GN8" s="38" t="n"><v>637</v></c><c r="GO8" s="38" t="n"><v>552</v></c><c r="GP8" s="38" t="n"><v>500</v></c><c r="GQ8" s="38" t="n"><v>1.23</v></c><c r="GR8" s="38" t="n"><v>1.04</v></c><c r="GS8" s="38" t="n"><v>7.85</v></c><c r="GT8" s="38" t="n"><v>7.87</v></c><c r="GU8" s="38" t="n"><v>7.91</v></c><c r="GV8" s="38" t="n"><v>7.91</v></c><c r="GW8" s="38" t="n"><v>8.02</v></c><c r="GX8" s="38" t="n"><v>8.3</v></c><c r="GY8" s="38" t="n"><v>0</v></c><c r="GZ8" s="38" t="n"><v>1.2</v></c><c r="HA8" s="38" t="n"><v>6.52</v></c><c r="HB8" s="38" t="n"><v>6.38</v></c><c r="HC8" s="38" t="n"><v>6.32</v></c><c r="HD8" s="38" t="n"><v>6.46</v></c><c r="HE8" s="38" t="n"><v>6.84</v></c><c r="HF8" s="38" t="n"><v>0</v></c><c r="HG8" s="38" t="n"><v>0</v></c><c r="HH8" s="51" t="n"><v>1.2</v></c><c r="HI8" s="59"/><c r="HJ8" s="59"/><c r="HK8" s="59"/><c r="HL8" s="59"/><c r="HM8" s="59"/><c r="HN8" s="59"/><c r="HO8" s="59"/><c r="HP8" s="59"/><c r="HQ8" s="59"/><c r="HR8" s="59"/><c r="HS8" s="59"/><c r="HT8" s="59"/><c r="HU8" s="59"/><c r="HV8" s="59"/><c r="HW8" s="61"/><c r="HX8" s="52" t="n"><f aca="false">IF(ISNUMBER(GB8),GB8,IF(ISNUMBER(EF8),EF8,&quot;&quot;))</f><v>8.12</v></c><c r="HY8" s="38" t="n"><f aca="false">IF(ISNUMBER(GC8),GC8,IF(ISNUMBER(EG8),EG8,&quot;&quot;))</f><v>7.64</v></c><c r="HZ8" s="38" t="n"><f aca="false">IF(ISNUMBER(GD8),GD8,IF(ISNUMBER(EH8),EH8,&quot;&quot;))</f><v>158.7</v></c><c r="IA8" s="38" t="n"><f aca="false">IF(ISNUMBER(GE8),GE8,IF(ISNUMBER(EI8),EI8,&quot;&quot;))</f><v>-2.6</v></c><c r="IB8" s="38" t="n"><f aca="false">IF(ISNUMBER(GF8),GF8,IF(ISNUMBER(EJ8),EJ8,&quot;&quot;))</f><v>0.15</v></c><c r="IC8" s="38" t="n"><f aca="false">IF(ISNUMBER(GG8),GG8,IF(ISNUMBER(EK8),EK8,&quot;&quot;))</f><v>0.18</v></c><c r="ID8" s="38" t="n"><f aca="false">IF(ISNUMBER(GH8),GH8,IF(ISNUMBER(EL8),EL8,&quot;&quot;))</f><v>-0.59</v></c><c r="IE8" s="38" t="n"><f aca="false">IF(ISNUMBER(GI8),GI8,IF(ISNUMBER(EM8),EM8,&quot;&quot;))</f><v>-0.08</v></c><c r="IF8" s="38" t="n"><f aca="false">IF(ISNUMBER(GJ8),GJ8,IF(ISNUMBER(EN8),EN8,&quot;&quot;))</f><v>513</v></c><c r="IG8" s="38" t="n"><f aca="false">IF(ISNUMBER(GK8),GK8,IF(ISNUMBER(EO8),EO8,&quot;&quot;))</f><v>516</v></c><c r="IH8" s="38" t="n"><f aca="false">IF(ISNUMBER(GL8),GL8,IF(ISNUMBER(EP8),EP8,&quot;&quot;))</f><v>565</v></c><c r="II8" s="38" t="n"><f aca="false">IF(ISNUMBER(GM8),GM8,IF(ISNUMBER(EQ8),EQ8,&quot;&quot;))</f><v>598</v></c><c r="IJ8" s="38" t="n"><f aca="false">IF(ISNUMBER(GN8),GN8,IF(ISNUMBER(ER8),ER8,&quot;&quot;))</f><v>637</v></c><c r="IK8" s="38" t="n"><f aca="false">IF(ISNUMBER(GO8),GO8,IF(ISNUMBER(ES8),ES8,&quot;&quot;))</f><v>552</v></c><c r="IL8" s="38" t="n"><f aca="false">IF(ISNUMBER(GP8),GP8,IF(ISNUMBER(ET8),ET8,&quot;&quot;))</f><v>500</v></c><c r="IM8" s="38" t="n"><f aca="false">IF(ISNUMBER(GQ8),GQ8,IF(ISNUMBER(EU8),EU8,&quot;&quot;))</f><v>1.23</v></c><c r="IN8" s="38" t="n"><f aca="false">IF(ISNUMBER(GR8),GR8,IF(ISNUMBER(EV8),EV8,&quot;&quot;))</f><v>1.04</v></c><c r="IO8" s="38" t="n"><f aca="false">IF(ISNUMBER(GS8),GS8,IF(ISNUMBER(EW8),EW8,&quot;&quot;))</f><v>7.85</v></c><c r="IP8" s="38" t="n"><f aca="false">IF(ISNUMBER(GT8),GT8,IF(ISNUMBER(EX8),EX8,&quot;&quot;))</f><v>7.87</v></c><c r="IQ8" s="38" t="n"><f aca="false">IF(ISNUMBER(GU8),GU8,IF(ISNUMBER(EY8),EY8,&quot;&quot;))</f><v>7.91</v></c><c r="IR8" s="38" t="n"><f aca="false">IF(ISNUMBER(GV8),GV8,IF(ISNUMBER(EZ8),EZ8,&quot;&quot;))</f><v>7.91</v></c><c r="IS8" s="38" t="n"><f aca="false">IF(ISNUMBER(GW8),GW8,IF(ISNUMBER(FA8),FA8,&quot;&quot;))</f><v>8.02</v></c><c r="IT8" s="38" t="n"><f aca="false">IF(ISNUMBER(GX8),GX8,IF(ISNUMBER(FB8),FB8,&quot;&quot;))</f><v>8.3</v></c><c r="IU8" s="38" t="n"><f aca="false">IF(ISNUMBER(GY8),GY8,IF(ISNUMBER(FC8),FC8,&quot;&quot;))</f><v>0</v></c><c r="IV8" s="38" t="n"><f aca="false">IF(ISNUMBER(GZ8),GZ8,IF(ISNUMBER(FD8),FD8,&quot;&quot;))</f><v>1.2</v></c><c r="IW8" s="38" t="n"><f aca="false">IF(ISNUMBER(HA8),HA8,IF(ISNUMBER(FE8),FE8,&quot;&quot;))</f><v>6.52</v></c><c r="IX8" s="38" t="n"><f aca="false">IF(ISNUMBER(HB8),HB8,IF(ISNUMBER(FF8),FF8,&quot;&quot;))</f><v>6.38</v></c><c r="IY8" s="38" t="n"><f aca="false">IF(ISNUMBER(HC8),HC8,IF(ISNUMBER(FG8),FG8,&quot;&quot;))</f><v>6.32</v></c><c r="IZ8" s="38" t="n"><f aca="false">IF(ISNUMBER(HD8),HD8,IF(ISNUMBER(FH8),FH8,&quot;&quot;))</f><v>6.46</v></c><c r="JA8" s="38" t="n"><f aca="false">IF(ISNUMBER(HE8),HE8,IF(ISNUMBER(FI8),FI8,&quot;&quot;))</f><v>6.84</v></c><c r="JB8" s="38" t="n"><f aca="false">IF(ISNUMBER(HF8),HF8,IF(ISNUMBER(FJ8),FJ8,&quot;&quot;))</f><v>0</v></c><c r="JC8" s="51" t="n"><f aca="false">IF(ISNUMBER(HG8),HG8,IF(ISNUMBER(FK8),FK8,&quot;&quot;))</f><v>0</v></c><c r="JD8" s="59" t="n"><f aca="false">IF(ISNUMBER(HH8),HH8,IF(ISNUMBER(FL8),FL8,&quot;&quot;))</f><v>1.2</v></c><c r="JE8" s="59" t="str"><f aca="false">IF(ISNUMBER(HI8),HI8,IF(ISNUMBER(FM8),FM8,&quot;&quot;))</f><v></v></c><c r="JF8" s="59" t="str"><f aca="false">IF(ISNUMBER(HJ8),HJ8,IF(ISNUMBER(FN8),FN8,&quot;&quot;))</f><v></v></c><c r="JG8" s="59" t="str"><f aca="false">IF(ISNUMBER(HK8),HK8,IF(ISNUMBER(FO8),FO8,&quot;&quot;))</f><v></v></c><c r="JH8" s="59" t="str"><f aca="false">IF(ISNUMBER(HL8),HL8,IF(ISNUMBER(FP8),FP8,&quot;&quot;))</f><v></v></c><c r="JI8" s="59" t="str"><f aca="false">IF(ISNUMBER(HM8),HM8,IF(ISNUMBER(FQ8),FQ8,&quot;&quot;))</f><v></v></c><c r="JJ8" s="59" t="str"><f aca="false">IF(ISNUMBER(HN8),HN8,IF(ISNUMBER(FR8),FR8,&quot;&quot;))</f><v></v></c><c r="JK8" s="59" t="str"><f aca="false">IF(ISNUMBER(HO8),HO8,IF(ISNUMBER(FS8),FS8,&quot;&quot;))</f><v></v></c><c r="JL8" s="59" t="str"><f aca="false">IF(ISNUMBER(HP8),HP8,IF(ISNUMBER(FT8),FT8,&quot;&quot;))</f><v></v></c><c r="JM8" s="59" t="str"><f aca="false">IF(ISNUMBER(HQ8),HQ8,IF(ISNUMBER(FU8),FU8,&quot;&quot;))</f><v></v></c><c r="JN8" s="59" t="str"><f aca="false">IF(ISNUMBER(HR8),HR8,IF(ISNUMBER(FV8),FV8,&quot;&quot;))</f><v></v></c><c r="JO8" s="59" t="str"><f aca="false">IF(ISNUMBER(HS8),HS8,IF(ISNUMBER(FW8),FW8,&quot;&quot;))</f><v></v></c><c r="JP8" s="59" t="str"><f aca="false">IF(ISNUMBER(HT8),HT8,IF(ISNUMBER(FX8),FX8,&quot;&quot;))</f><v></v></c><c r="JQ8" s="59" t="str"><f aca="false">IF(ISNUMBER(HU8),HU8,IF(ISNUMBER(FY8),FY8,&quot;&quot;))</f><v></v></c><c r="JR8" s="59" t="str"><f aca="false">IF(ISNUMBER(HV8),HV8,IF(ISNUMBER(FZ8),FZ8,&quot;&quot;))</f><v></v></c><c r="JS8" s="61" t="str"><f aca="false">IF(ISNUMBER(HW8),HW8,IF(ISNUMBER(GA8),GA8,&quot;&quot;))</f><v></v></c><c r="JT8" s="52" t="n"><f aca="false">IF(AND(ISNUMBER(HX8),ISNUMBER(CI8)),HX8-CI8,&quot;&quot;)</f><v>0.679999999999999</v></c><c r="JU8" s="38" t="n"><f aca="false">IF(AND(ISNUMBER(HY8),ISNUMBER(CJ8)),HY8-CJ8,&quot;&quot;)</f><v>-0.0700000000000003</v></c><c r="JV8" s="38" t="n"><f aca="false">IF(AND(ISNUMBER(HZ8),ISNUMBER(CK8)),HZ8-CK8,&quot;&quot;)</f><v>96.3</v></c><c r="JW8" s="38" t="n"><f aca="false">IF(AND(ISNUMBER(IA8),ISNUMBER(CL8)),IA8-CL8,&quot;&quot;)</f><v>-4.2</v></c><c r="JX8" s="38" t="n"><f aca="false">IF(AND(ISNUMBER(IB8),ISNUMBER(CM8)),IB8-CM8,&quot;&quot;)</f><v>-0.73</v></c><c r="JY8" s="38" t="n"><f aca="false">IF(AND(ISNUMBER(IC8),ISNUMBER(CN8)),IC8-CN8,&quot;&quot;)</f><v>-0.65</v></c><c r="JZ8" s="38" t="n"><f aca="false">IF(AND(ISNUMBER(ID8),ISNUMBER(CO8)),ID8-CO8,&quot;&quot;)</f><v>-3.56</v></c><c r="KA8" s="38" t="n"><f aca="false">IF(AND(ISNUMBER(IE8),ISNUMBER(CP8)),IE8-CP8,&quot;&quot;)</f><v>-3.9</v></c><c r="KB8" s="38" t="n"><f aca="false">IF(AND(ISNUMBER(IF8),ISNUMBER(CQ8)),IF8-CQ8,&quot;&quot;)</f><v>-331</v></c><c r="KC8" s="38" t="n"><f aca="false">IF(AND(ISNUMBER(IG8),ISNUMBER(CR8)),IG8-CR8,&quot;&quot;)</f><v>-359</v></c><c r="KD8" s="38" t="n"><f aca="false">IF(AND(ISNUMBER(IH8),ISNUMBER(CS8)),IH8-CS8,&quot;&quot;)</f><v>-258</v></c><c r="KE8" s="38" t="n"><f aca="false">IF(AND(ISNUMBER(II8),ISNUMBER(CT8)),II8-CT8,&quot;&quot;)</f><v>-288</v></c><c r="KF8" s="38" t="n"><f aca="false">IF(AND(ISNUMBER(IJ8),ISNUMBER(CU8)),IJ8-CU8,&quot;&quot;)</f><v>-50</v></c><c r="KG8" s="38" t="n"><f aca="false">IF(AND(ISNUMBER(IK8),ISNUMBER(CV8)),IK8-CV8,&quot;&quot;)</f><v>-470</v></c><c r="KH8" s="38" t="n"><f aca="false">IF(AND(ISNUMBER(IL8),ISNUMBER(CW8)),IL8-CW8,&quot;&quot;)</f><v>-168</v></c><c r="KI8" s="38" t="n"><f aca="false">IF(AND(ISNUMBER(IM8),ISNUMBER(CX8)),IM8-CX8,&quot;&quot;)</f><v>4.27</v></c><c r="KJ8" s="38" t="n"><f aca="false">IF(AND(ISNUMBER(IN8),ISNUMBER(CY8)),IN8-CY8,&quot;&quot;)</f><v>2.53</v></c><c r="KK8" s="38" t="n"><f aca="false">IF(AND(ISNUMBER(IO8),ISNUMBER(CZ8)),IO8-CZ8,&quot;&quot;)</f><v>0.43</v></c><c r="KL8" s="38" t="n"><f aca="false">IF(AND(ISNUMBER(IP8),ISNUMBER(DA8)),IP8-DA8,&quot;&quot;)</f><v>0.15</v></c><c r="KM8" s="38" t="n"><f aca="false">IF(AND(ISNUMBER(IQ8),ISNUMBER(DB8)),IQ8-DB8,&quot;&quot;)</f><v>-0.04</v></c><c r="KN8" s="38" t="n"><f aca="false">IF(AND(ISNUMBER(IR8),ISNUMBER(DC8)),IR8-DC8,&quot;&quot;)</f><v>-0.25</v></c><c r="KO8" s="38" t="n"><f aca="false">IF(AND(ISNUMBER(IS8),ISNUMBER(DD8)),IS8-DD8,&quot;&quot;)</f><v>-0.610000000000001</v></c><c r="KP8" s="38" t="n"><f aca="false">IF(AND(ISNUMBER(IT8),ISNUMBER(DE8)),IT8-DE8,&quot;&quot;)</f><v>-0.639999999999999</v></c><c r="KQ8" s="38" t="n"><f aca="false">IF(AND(ISNUMBER(IU8),ISNUMBER(DF8)),IU8-DF8,&quot;&quot;)</f><v>0</v></c><c r="KR8" s="38" t="n"><f aca="false">IF(AND(ISNUMBER(IV8),ISNUMBER(DG8)),IV8-DG8,&quot;&quot;)</f><v>0.7</v></c><c r="KS8" s="38" t="n"><f aca="false">IF(AND(ISNUMBER(IW8),ISNUMBER(DH8)),IW8-DH8,&quot;&quot;)</f><v>-1.02</v></c><c r="KT8" s="38" t="n"><f aca="false">IF(AND(ISNUMBER(IX8),ISNUMBER(DI8)),IX8-DI8,&quot;&quot;)</f><v>-0.72</v></c><c r="KU8" s="38" t="n"><f aca="false">IF(AND(ISNUMBER(IY8),ISNUMBER(DJ8)),IY8-DJ8,&quot;&quot;)</f><v>-0.24</v></c><c r="KV8" s="38" t="n"><f aca="false">IF(AND(ISNUMBER(IZ8),ISNUMBER(DK8)),IZ8-DK8,&quot;&quot;)</f><v>0.0300000000000002</v></c><c r="KW8" s="38" t="n"><f aca="false">IF(AND(ISNUMBER(JA8),ISNUMBER(DL8)),JA8-DL8,&quot;&quot;)</f><v>-0.0300000000000002</v></c><c r="KX8" s="38" t="n"><f aca="false">IF(AND(ISNUMBER(JB8),ISNUMBER(DM8)),JB8-DM8,&quot;&quot;)</f><v>-7.18</v></c><c r="KY8" s="38" t="n"><f aca="false">IF(AND(ISNUMBER(JC8),ISNUMBER(DN8)),JC8-DN8,&quot;&quot;)</f><v>0</v></c><c r="KZ8" s="38" t="n"><f aca="false">IF(AND(ISNUMBER(JD8),ISNUMBER(DO8)),JD8-DO8,&quot;&quot;)</f><v>0.7</v></c><c r="LA8" s="38" t="str"><f aca="false">IF(AND(ISNUMBER(JE8),ISNUMBER(DP8)),JE8-DP8,&quot;&quot;)</f><v></v></c><c r="LB8" s="38" t="str"><f aca="false">IF(AND(ISNUMBER(JF8),ISNUMBER(DQ8)),JF8-DQ8,&quot;&quot;)</f><v></v></c><c r="LC8" s="38" t="str"><f aca="false">IF(AND(ISNUMBER(JG8),ISNUMBER(DR8)),JG8-DR8,&quot;&quot;)</f><v></v></c><c r="LD8" s="38" t="str"><f aca="false">IF(AND(ISNUMBER(JH8),ISNUMBER(DS8)),JH8-DS8,&quot;&quot;)</f><v></v></c><c r="LE8" s="38" t="str"><f aca="false">IF(AND(ISNUMBER(JI8),ISNUMBER(DT8)),JI8-DT8,&quot;&quot;)</f><v></v></c><c r="LF8" s="38" t="str"><f aca="false">IF(AND(ISNUMBER(JJ8),ISNUMBER(DU8)),JJ8-DU8,&quot;&quot;)</f><v></v></c><c r="LG8" s="38" t="str"><f aca="false">IF(AND(ISNUMBER(JK8),ISNUMBER(DV8)),JK8-DV8,&quot;&quot;)</f><v></v></c><c r="LH8" s="38" t="str"><f aca="false">IF(AND(ISNUMBER(JL8),ISNUMBER(DW8)),JL8-DW8,&quot;&quot;)</f><v></v></c><c r="LI8" s="38" t="str"><f aca="false">IF(AND(ISNUMBER(JM8),ISNUMBER(DX8)),JM8-DX8,&quot;&quot;)</f><v></v></c><c r="LJ8" s="38" t="str"><f aca="false">IF(AND(ISNUMBER(JN8),ISNUMBER(DY8)),JN8-DY8,&quot;&quot;)</f><v></v></c><c r="LK8" s="38" t="str"><f aca="false">IF(AND(ISNUMBER(JO8),ISNUMBER(EA8)),JO8-EA8,&quot;&quot;)</f><v></v></c><c r="LL8" s="38" t="str"><f aca="false">IF(AND(ISNUMBER(JP8),ISNUMBER(EB8)),JP8-EB8,&quot;&quot;)</f><v></v></c><c r="LM8" s="38" t="str"><f aca="false">IF(AND(ISNUMBER(JQ8),ISNUMBER(EC8)),JQ8-EC8,&quot;&quot;)</f><v></v></c><c r="LN8" s="38" t="str"><f aca="false">IF(AND(ISNUMBER(JR8),ISNUMBER(ED8)),JR8-ED8,&quot;&quot;)</f><v></v></c><c r="LO8" s="38" t="str"><f aca="false">IF(AND(ISNUMBER(JS8),ISNUMBER(EE8)),JS8-EE8,&quot;&quot;)</f><v></v></c><c r="LP8" s="38" t="str"><f aca="false">IF(AND(ISNUMBER(HI8),ISNUMBER(FM8)),HI8-FM8,&quot;&quot;)</f><v></v></c><c r="LQ8" s="38" t="str"><f aca="false">IF(AND(ISNUMBER(HJ8),ISNUMBER(FN8)),HJ8-FN8,&quot;&quot;)</f><v></v></c><c r="LR8" s="38" t="str"><f aca="false">IF(AND(ISNUMBER(HN8),ISNUMBER(FR8)),HN8-FR8,&quot;&quot;)</f><v></v></c><c r="LS8" s="38" t="n"><f aca="false">HO8-FS8</f><v>0</v></c></row><row collapsed="false" customFormat="false" customHeight="true" hidden="false" ht="26.25" outlineLevel="0" r="9"><c r="A9" s="35" t="n"><v>41178</v></c><c r="B9" s="36" t="s"><v>580</v></c><c r="C9" s="36" t="s"><v>581</v></c><c r="D9" s="37" t="s"><v>331</v></c><c r="E9" s="38" t="n"><v>62</v></c><c r="F9" s="39" t="n"><v>18491</v></c><c r="G9" s="38" t="s"><v>340</v></c><c r="H9" s="38" t="s"><v>358</v></c><c r="I9" s="38" t="n"><v>1829809</v></c><c r="J9" s="42" t="n"><v>-0.5</v></c><c r="K9" s="42" t="n"><v>-0.63</v></c><c r="L9" s="38" t="s"><v>334</v></c><c r="M9" s="44" t="n"><v>41176</v></c><c r="N9" s="45" t="n"><v>-1.25</v></c><c r="O9" s="45" t="n"><v>0.25</v></c><c r="P9" s="38" t="n"><v>145</v></c><c r="Q9" s="38" t="n"><v>20</v></c><c r="R9" s="38" t="n"><v>11</v></c><c r="S9" s="38" t="n"><v>564</v></c><c r="T9" s="38" t="n"><v>26.78</v></c><c r="W9" s="38" t="n"><v>3.82</v></c><c r="X9" s="38" t="n"><v>40.04</v></c><c r="Y9" s="38" t="n"><v>39</v></c><c r="Z9" s="38" t="n"><v>40.37</v></c><c r="AA9" s="38" t="n"><v>129</v></c><c r="AC9" s="34"/><c r="AD9" s="46" t="n"><v>41374</v></c><c r="AE9" s="47"/><c r="AF9" s="45" t="n"><v>-0.5</v></c><c r="AG9" s="45" t="n"><v>1</v></c><c r="AH9" s="38" t="n"><v>104</v></c><c r="AI9" s="38" t="n"><v>15</v></c><c r="AJ9" s="38" t="n"><v>10</v></c><c r="AK9" s="38" t="n"><v>454</v></c><c r="AL9" s="38" t="n"><v>2336</v></c><c r="AS9" s="38" t="n"><f aca="false">IF(ISNUMBER(AF9),AF9+0.5*AG9,&quot;&quot;)</f><v>0</v></c><c r="AT9" s="38" t="n"><f aca="false">IF(ISNUMBER(AS9),IF(ISNUMBER(K9),AS9-K9,&quot;MISSING&quot;),&quot;&quot;)</f><v>0.63</v></c><c r="AU9" s="38" t="n"><f aca="false">IF(AND(ISNUMBER(AK9),ISNUMBER(S9)),AK9-S9,IF(ISNUMBER(AK9),&quot;MISSING&quot;,&quot;&quot;))</f><v>-110</v></c><c r="AV9" s="39" t="n"><v>41561</v></c><c r="AW9" s="62"/><c r="AX9" s="45" t="n"><v>-0.5</v></c><c r="AY9" s="45" t="n"><v>1.25</v></c><c r="AZ9" s="38" t="n"><v>74</v></c><c r="BA9" s="38" t="n"><v>25</v></c><c r="BB9" s="38" t="n"><v>11</v></c><c r="BC9" s="38" t="n"><v>569</v></c><c r="BD9" s="38" t="n"><v>1724</v></c><c r="BE9" s="38" t="n"><v>26.8</v></c><c r="BF9" s="38" t="s"><v>350</v></c><c r="BG9" s="38" t="n"><v>38.14</v></c><c r="BH9" s="38" t="n"><v>5</v></c><c r="BI9" s="38" t="n"><v>38.31</v></c><c r="BJ9" s="38" t="n"><v>95</v></c><c r="BK9" s="38" t="n"><f aca="false">IF(ISNUMBER(AX9),AX9+0.5*AY9,&quot;&quot;)</f><v>0.125</v></c><c r="BL9" s="38" t="n"><f aca="false">IF(ISNUMBER(BK9),IF(ISNUMBER($K9),BK9-$K9,&quot;MISSING&quot;),&quot;&quot;)</f><v>0.755</v></c><c r="BM9" s="38" t="n"><f aca="false">IF(AND(ISNUMBER(BC9),ISNUMBER($S9)),BC9-$S9,IF(ISNUMBER(BC9),&quot;MISSING&quot;,&quot;&quot;))</f><v>5</v></c><c r="BN9" s="38" t="n"><f aca="false">IF(AND(ISBLANK($AF9),ISBLANK($AX9)),0,1)</f><v>1</v></c><c r="BO9" s="38" t="n"><f aca="false">IF(AND(ISNUMBER($AF9),ISNUMBER($AX9)),1,0)</f><v>1</v></c><c r="BP9" s="38" t="n"><f aca="false">IF(BO9,SE_PREOP,&quot;&quot;)</f><v>1.875</v></c><c r="BQ9" s="38" t="str"><f aca="false">IF(FU_6_AND_12,SE_6,&quot;&quot;)</f><v></v></c><c r="BR9" s="38" t="str"><f aca="false">IF(FU_6_AND_12,SE_12,&quot;&quot;)</f><v></v></c><c r="BS9" s="49" t="n"><f aca="false">IF(AND(ISNUMBER(AV9),ISNUMBER(AX9)),AV9-A9,IF(ISNUMBER(AD9),AD9-A9,0))</f><v>383</v></c><c r="BT9" s="50" t="n"><f aca="false">IF(BS9&gt;0,BS9/30,&quot;&quot;)</f><v>12.7666666666667</v></c><c r="BU9" s="38" t="n"><f aca="false">IF(AND(ISNUMBER(AS9),ISNUMBER(BK9)),(BK9-AS9),&quot;&quot;)</f><v>0.125</v></c><c r="BV9" s="38" t="str"><f aca="false">IF(AND(ISNUMBER(AQ9), ISNUMBER(X9)), AVERAGE(AQ9,AO9)-AVERAGE(X9,Z9),&quot;&quot;)</f><v></v></c><c r="BW9" s="38" t="n"><f aca="false">IF(AND(ISNUMBER(BG9), ISNUMBER(X9)), AVERAGE(BG9,BI9)-AVERAGE(X9,Z9),&quot;&quot;)</f><v>-1.98</v></c><c r="BX9" s="38" t="n"><f aca="false">IF(ISNUMBER(BW9),BW9,IF(ISNUMBER(BV9),BV9,&quot;&quot;))</f><v>-1.98</v></c><c r="BY9" s="38" t="n"><f aca="false">IF(AND(ISNUMBER(SPH_PREOP),ISNUMBER(SE_LAST_)),SPH_PREOP+CYL_PREOP/2,&quot;&quot;)</f><v>1.875</v></c><c r="BZ9" s="38" t="n"><f aca="false">IF(ISNUMBER(SE_12),SE_12,IF(ISNUMBER(SE_6),SE_6,&quot;&quot;))</f><v>-0.75</v></c><c r="CA9" s="51" t="n"><f aca="false">IF(AND(ISNUMBER(SE_LAST_),ISNUMBER(REF_TARGET)),SE_LAST_-REF_TARGET,&quot;&quot;)</f><v>0.0600000000000001</v></c><c r="CB9" s="52" t="n"><f aca="false">IF(ISNUMBER(S9),IF(ISNUMBER(BC9),BC9-S9,IF(ISNUMBER(AK9),AK9-S9,&quot;&quot;)),&quot;&quot;)</f><v>5</v></c><c r="CC9" s="38" t="n"><f aca="false">IF(ISNUMBER(T9),IF(ISNUMBER(AM9),AM9-T9,IF(ISNUMBER(BE9),BE9-T9,&quot;&quot;)),&quot;&quot;)</f><v>0.0199999999999996</v></c><c r="CD9" s="53" t="n"><f aca="false">IF(ISNUMBER(LAST_SE_ERROR),REF_TARGET,&quot;&quot;)</f><v>-0.81</v></c><c r="CE9" s="53" t="n"><f aca="false">IF(AND(OR(ISNUMBER(BA9),ISNUMBER(AI9)),ISNUMBER(Q9)),-LOG(20/Q9)--LOG(20/IF(ISNUMBER(BA9),BA9,AI9)),&quot;&quot;)</f><v>-0.0969100130080564</v></c><c r="CF9" s="54" t="n"><f aca="false">IF(ISNUMBER(AY9),AY9,IF(ISNUMBER(AG9),AG9,&quot;&quot;))</f><v>1.25</v></c><c r="CG9" s="54" t="n"><f aca="false">IF(AND(ISNUMBER(CF9),ISNUMBER(O9)),CF9-O9,&quot;&quot;)</f><v>1</v></c><c r="CH9" s="55" t="n"><f aca="false">IF(ISNUMBER(BCVA_12),BCVA_12,IF(ISNUMBER(BCVA_6),BCVA_6,&quot;&quot;))</f><v>20</v></c><c r="CI9" s="56" t="n"><f aca="false">IF(AND(REF_TARGET&lt;=0,REF_TARGET&gt;-1),IF(ISNUMBER(UDVA_12),UDVA_12,IF(ISNUMBER(UDVA_6),UDVA_6,&quot;&quot;)),&quot;&quot;)</f><v>0</v></c><c r="CJ9" s="53" t="n"><f aca="false">IF(ISNUMBER($CM9),IF(ISNUMBER($AF9),IF(ISNUMBER($EH9),0,1),&quot;&quot;),&quot;&quot;)</f><v>0</v></c><c r="CK9" s="53" t="n"><f aca="false">IF(ISNUMBER($CM9),IF(ISNUMBER($AX9),IF(ISNUMBER($GD9),0,1),&quot;&quot;),&quot;&quot;)</f><v>0</v></c><c r="CL9" s="0" t="n"><v>9.02</v></c><c r="CM9" s="38" t="n"><v>8.65</v></c><c r="CN9" s="38" t="n"><v>3.5</v></c><c r="CO9" s="38" t="n"><v>-1.6</v></c><c r="CP9" s="38" t="n"><v>-0.94</v></c><c r="CQ9" s="38" t="n"><v>-0.81</v></c><c r="CR9" s="38" t="n"><v>3.19</v></c><c r="CS9" s="38" t="n"><v>3.76</v></c><c r="CT9" s="38" t="n"><v>568</v></c><c r="CU9" s="38" t="n"><v>565</v></c><c r="CV9" s="38" t="n"><v>623</v></c><c r="CW9" s="38" t="n"><v>647</v></c><c r="CX9" s="38" t="n"><v>641</v></c><c r="CY9" s="38" t="n"><v>636</v></c><c r="CZ9" s="38" t="n"><v>555</v></c><c r="DA9" s="38" t="n"><v>0.07</v></c><c r="DB9" s="38" t="n"><v>0.97</v></c><c r="DC9" s="38" t="n"><v>8.92</v></c><c r="DD9" s="38" t="n"><v>8.66</v></c><c r="DE9" s="38" t="n"><v>8.34</v></c><c r="DF9" s="38" t="n"><v>8.14</v></c><c r="DG9" s="38" t="n"><v>8.28</v></c><c r="DH9" s="38" t="n"><v>8.57</v></c><c r="DI9" s="38" t="n"><v>0</v></c><c r="DJ9" s="38" t="n"><v>1.2</v></c><c r="DK9" s="38" t="n"><v>7.28</v></c><c r="DL9" s="38" t="n"><v>7.21</v></c><c r="DM9" s="38" t="n"><v>7.09</v></c><c r="DN9" s="38" t="n"><v>7</v></c><c r="DO9" s="38" t="n"><v>7.21</v></c><c r="DP9" s="38" t="n"><v>7.55</v></c><c r="DQ9" s="38" t="n"><v>0</v></c><c r="DR9" s="58" t="n"><v>1.2</v></c><c r="DS9" s="59" t="n"><v>37.4</v></c><c r="DT9" s="59" t="n"><v>39</v></c><c r="DU9" s="59" t="n"><v>38.2</v></c><c r="DV9" s="59" t="n"><v>3.5</v></c><c r="DW9" s="59" t="n"><v>1.6</v></c><c r="DX9" s="59" t="n"><v>-5.5</v></c><c r="DY9" s="59" t="n"><v>-5.5</v></c><c r="DZ9" s="59" t="n"><v>-5.5</v></c><c r="EA9" s="59" t="n"><v>165.8</v></c><c r="EB9" s="59" t="n"><v>0</v></c><c r="EC9" s="59" t="n"><v>4.1</v></c><c r="ED9" s="59" t="n"><v>11.9</v></c><c r="EE9" s="59" t="n"><v>25</v></c><c r="EF9" s="59" t="n"><v>58.6</v></c><c r="EG9" s="60" t="n"><v>38</v></c><c r="EH9" s="52" t="n"><v>9</v></c><c r="EI9" s="38" t="n"><v>8.85</v></c><c r="EJ9" s="38" t="n"><v>160.4</v></c><c r="EK9" s="38" t="n"><v>-0.6</v></c><c r="EL9" s="38" t="n"><v>-0.85</v></c><c r="EM9" s="38" t="n"><v>-0.86</v></c><c r="EN9" s="38" t="n"><v>5.94</v></c><c r="EO9" s="38" t="n"><v>6.39</v></c><c r="EP9" s="38" t="n"><v>452</v></c><c r="EQ9" s="38" t="n"><v>453</v></c><c r="ER9" s="38" t="n"><v>638</v></c><c r="ES9" s="38" t="n"><v>537</v></c><c r="ET9" s="38" t="n"><v>605</v></c><c r="EU9" s="38" t="n"><v>527</v></c><c r="EV9" s="38" t="n"><v>439</v></c><c r="EW9" s="38" t="n"><v>0.79</v></c><c r="EX9" s="38" t="n"><v>-0.59</v></c><c r="EY9" s="38" t="n"><v>8.94</v></c><c r="EZ9" s="38" t="n"><v>8.86</v></c><c r="FA9" s="38" t="n"><v>8.59</v></c><c r="FB9" s="38" t="n"><v>8.26</v></c><c r="FC9" s="38" t="n"><v>8.23</v></c><c r="FD9" s="38" t="n"><v>8.37</v></c><c r="FE9" s="38" t="n"><v>0</v></c><c r="FF9" s="38" t="n"><v>1.3</v></c><c r="FG9" s="38" t="n"><v>6.99</v></c><c r="FH9" s="38" t="n"><v>6.73</v></c><c r="FI9" s="38" t="n"><v>6.67</v></c><c r="FJ9" s="38" t="n"><v>6.77</v></c><c r="FK9" s="38" t="n"><v>6.96</v></c><c r="FL9" s="38" t="n"><v>0</v></c><c r="FM9" s="38" t="n"><v>0</v></c><c r="FN9" s="58" t="n"><v>1.3</v></c><c r="FO9" s="59" t="n"><v>37.5</v></c><c r="FP9" s="59" t="n"><v>38.1</v></c><c r="FQ9" s="59" t="n"><v>37.8</v></c><c r="FR9" s="59" t="n"><v>160.4</v></c><c r="FS9" s="59" t="n"><v>0.6</v></c><c r="FT9" s="59" t="n"><v>-5.5</v></c><c r="FU9" s="59" t="n"><v>-6</v></c><c r="FV9" s="59" t="n"><v>-5.8</v></c><c r="FW9" s="59" t="n"><v>168.6</v></c><c r="FX9" s="59" t="n"><v>0.5</v></c><c r="FY9" s="59" t="n"><v>3.3</v></c><c r="FZ9" s="59" t="n"><v>9.9</v></c><c r="GA9" s="59" t="n"><v>21.9</v></c><c r="GB9" s="59" t="n"><v>55.6</v></c><c r="GC9" s="61" t="n"><v>35</v></c><c r="GD9" s="52" t="n"><v>8.91</v></c><c r="GE9" s="38" t="n"><v>8.83</v></c><c r="GF9" s="38" t="n"><v>141.2</v></c><c r="GG9" s="38" t="n"><v>-0.3</v></c><c r="GH9" s="38" t="n"><v>-0.76</v></c><c r="GI9" s="38" t="n"><v>-0.78</v></c><c r="GJ9" s="38" t="n"><v>4.99</v></c><c r="GK9" s="38" t="n"><v>5.45</v></c><c r="GL9" s="38" t="n"><v>457</v></c><c r="GM9" s="38" t="n"><v>458</v></c><c r="GN9" s="38" t="n"><v>604</v></c><c r="GO9" s="38" t="n"><v>550</v></c><c r="GP9" s="38" t="n"><v>569</v></c><c r="GQ9" s="38" t="n"><v>560</v></c><c r="GR9" s="38" t="n"><v>453</v></c><c r="GS9" s="38" t="n"><v>0.26</v></c><c r="GT9" s="38" t="n"><v>-0.52</v></c><c r="GU9" s="38" t="n"><v>8.9</v></c><c r="GV9" s="38" t="n"><v>8.79</v></c><c r="GW9" s="38" t="n"><v>8.57</v></c><c r="GX9" s="38" t="n"><v>8.31</v></c><c r="GY9" s="38" t="n"><v>8.34</v></c><c r="GZ9" s="38" t="n"><v>8.47</v></c><c r="HA9" s="38" t="n"><v>0</v></c><c r="HB9" s="38" t="n"><v>1.3</v></c><c r="HC9" s="38" t="n"><v>7.01</v></c><c r="HD9" s="38" t="n"><v>6.84</v></c><c r="HE9" s="38" t="n"><v>6.78</v></c><c r="HF9" s="38" t="n"><v>6.77</v></c><c r="HG9" s="38" t="n"><v>6.94</v></c><c r="HH9" s="38" t="n"><v>0</v></c><c r="HI9" s="38" t="n"><v>0</v></c><c r="HJ9" s="51" t="n"><v>1.3</v></c><c r="HK9" s="59" t="n"><v>37.9</v></c><c r="HL9" s="59" t="n"><v>38.2</v></c><c r="HM9" s="59" t="n"><v>38</v></c><c r="HN9" s="59" t="n"><v>141.2</v></c><c r="HO9" s="59" t="n"><v>0.3</v></c><c r="HP9" s="59" t="n"><v>-5.7</v></c><c r="HQ9" s="59" t="n"><v>-5.8</v></c><c r="HR9" s="59" t="n"><v>-5.8</v></c><c r="HS9" s="59" t="n"><v>155.7</v></c><c r="HT9" s="59" t="n"><v>0.2</v></c><c r="HU9" s="59" t="n"><v>3.3</v></c><c r="HV9" s="59" t="n"><v>9.9</v></c><c r="HW9" s="59" t="n"><v>21.7</v></c><c r="HX9" s="59" t="n"><v>55</v></c><c r="HY9" s="61" t="n"><v>28</v></c><c r="HZ9" s="52" t="n"><f aca="false">IF(ISNUMBER(GD9),GD9,IF(ISNUMBER(EH9),EH9,&quot;&quot;))</f><v>8.91</v></c><c r="IA9" s="38" t="n"><f aca="false">IF(ISNUMBER(GE9),GE9,IF(ISNUMBER(EI9),EI9,&quot;&quot;))</f><v>8.83</v></c><c r="IB9" s="38" t="n"><f aca="false">IF(ISNUMBER(GF9),GF9,IF(ISNUMBER(EJ9),EJ9,&quot;&quot;))</f><v>141.2</v></c><c r="IC9" s="38" t="n"><f aca="false">IF(ISNUMBER(GG9),GG9,IF(ISNUMBER(EK9),EK9,&quot;&quot;))</f><v>-0.3</v></c><c r="ID9" s="38" t="n"><f aca="false">IF(ISNUMBER(GH9),GH9,IF(ISNUMBER(EL9),EL9,&quot;&quot;))</f><v>-0.76</v></c><c r="IE9" s="38" t="n"><f aca="false">IF(ISNUMBER(GI9),GI9,IF(ISNUMBER(EM9),EM9,&quot;&quot;))</f><v>-0.78</v></c><c r="IF9" s="38" t="n"><f aca="false">IF(ISNUMBER(GJ9),GJ9,IF(ISNUMBER(EN9),EN9,&quot;&quot;))</f><v>4.99</v></c><c r="IG9" s="38" t="n"><f aca="false">IF(ISNUMBER(GK9),GK9,IF(ISNUMBER(EO9),EO9,&quot;&quot;))</f><v>5.45</v></c><c r="IH9" s="38" t="n"><f aca="false">IF(ISNUMBER(GL9),GL9,IF(ISNUMBER(EP9),EP9,&quot;&quot;))</f><v>457</v></c><c r="II9" s="38" t="n"><f aca="false">IF(ISNUMBER(GM9),GM9,IF(ISNUMBER(EQ9),EQ9,&quot;&quot;))</f><v>458</v></c><c r="IJ9" s="38" t="n"><f aca="false">IF(ISNUMBER(GN9),GN9,IF(ISNUMBER(ER9),ER9,&quot;&quot;))</f><v>604</v></c><c r="IK9" s="38" t="n"><f aca="false">IF(ISNUMBER(GO9),GO9,IF(ISNUMBER(ES9),ES9,&quot;&quot;))</f><v>550</v></c><c r="IL9" s="38" t="n"><f aca="false">IF(ISNUMBER(GP9),GP9,IF(ISNUMBER(ET9),ET9,&quot;&quot;))</f><v>569</v></c><c r="IM9" s="38" t="n"><f aca="false">IF(ISNUMBER(GQ9),GQ9,IF(ISNUMBER(EU9),EU9,&quot;&quot;))</f><v>560</v></c><c r="IN9" s="38" t="n"><f aca="false">IF(ISNUMBER(GR9),GR9,IF(ISNUMBER(EV9),EV9,&quot;&quot;))</f><v>453</v></c><c r="IO9" s="38" t="n"><f aca="false">IF(ISNUMBER(GS9),GS9,IF(ISNUMBER(EW9),EW9,&quot;&quot;))</f><v>0.26</v></c><c r="IP9" s="38" t="n"><f aca="false">IF(ISNUMBER(GT9),GT9,IF(ISNUMBER(EX9),EX9,&quot;&quot;))</f><v>-0.52</v></c><c r="IQ9" s="38" t="n"><f aca="false">IF(ISNUMBER(GU9),GU9,IF(ISNUMBER(EY9),EY9,&quot;&quot;))</f><v>8.9</v></c><c r="IR9" s="38" t="n"><f aca="false">IF(ISNUMBER(GV9),GV9,IF(ISNUMBER(EZ9),EZ9,&quot;&quot;))</f><v>8.79</v></c><c r="IS9" s="38" t="n"><f aca="false">IF(ISNUMBER(GW9),GW9,IF(ISNUMBER(FA9),FA9,&quot;&quot;))</f><v>8.57</v></c><c r="IT9" s="38" t="n"><f aca="false">IF(ISNUMBER(GX9),GX9,IF(ISNUMBER(FB9),FB9,&quot;&quot;))</f><v>8.31</v></c><c r="IU9" s="38" t="n"><f aca="false">IF(ISNUMBER(GY9),GY9,IF(ISNUMBER(FC9),FC9,&quot;&quot;))</f><v>8.34</v></c><c r="IV9" s="38" t="n"><f aca="false">IF(ISNUMBER(GZ9),GZ9,IF(ISNUMBER(FD9),FD9,&quot;&quot;))</f><v>8.47</v></c><c r="IW9" s="38" t="n"><f aca="false">IF(ISNUMBER(HA9),HA9,IF(ISNUMBER(FE9),FE9,&quot;&quot;))</f><v>0</v></c><c r="IX9" s="38" t="n"><f aca="false">IF(ISNUMBER(HB9),HB9,IF(ISNUMBER(FF9),FF9,&quot;&quot;))</f><v>1.3</v></c><c r="IY9" s="38" t="n"><f aca="false">IF(ISNUMBER(HC9),HC9,IF(ISNUMBER(FG9),FG9,&quot;&quot;))</f><v>7.01</v></c><c r="IZ9" s="38" t="n"><f aca="false">IF(ISNUMBER(HD9),HD9,IF(ISNUMBER(FH9),FH9,&quot;&quot;))</f><v>6.84</v></c><c r="JA9" s="38" t="n"><f aca="false">IF(ISNUMBER(HE9),HE9,IF(ISNUMBER(FI9),FI9,&quot;&quot;))</f><v>6.78</v></c><c r="JB9" s="38" t="n"><f aca="false">IF(ISNUMBER(HF9),HF9,IF(ISNUMBER(FJ9),FJ9,&quot;&quot;))</f><v>6.77</v></c><c r="JC9" s="38" t="n"><f aca="false">IF(ISNUMBER(HG9),HG9,IF(ISNUMBER(FK9),FK9,&quot;&quot;))</f><v>6.94</v></c><c r="JD9" s="38" t="n"><f aca="false">IF(ISNUMBER(HH9),HH9,IF(ISNUMBER(FL9),FL9,&quot;&quot;))</f><v>0</v></c><c r="JE9" s="51" t="n"><f aca="false">IF(ISNUMBER(HI9),HI9,IF(ISNUMBER(FM9),FM9,&quot;&quot;))</f><v>0</v></c><c r="JF9" s="59" t="n"><f aca="false">IF(ISNUMBER(HJ9),HJ9,IF(ISNUMBER(FN9),FN9,&quot;&quot;))</f><v>1.3</v></c><c r="JG9" s="59" t="n"><f aca="false">IF(ISNUMBER(HK9),HK9,IF(ISNUMBER(FO9),FO9,&quot;&quot;))</f><v>37.9</v></c><c r="JH9" s="59" t="n"><f aca="false">IF(ISNUMBER(HL9),HL9,IF(ISNUMBER(FP9),FP9,&quot;&quot;))</f><v>38.2</v></c><c r="JI9" s="59" t="n"><f aca="false">IF(ISNUMBER(HM9),HM9,IF(ISNUMBER(FQ9),FQ9,&quot;&quot;))</f><v>38</v></c><c r="JJ9" s="59" t="n"><f aca="false">IF(ISNUMBER(HN9),HN9,IF(ISNUMBER(FR9),FR9,&quot;&quot;))</f><v>141.2</v></c><c r="JK9" s="59" t="n"><f aca="false">IF(ISNUMBER(HO9),HO9,IF(ISNUMBER(FS9),FS9,&quot;&quot;))</f><v>0.3</v></c><c r="JL9" s="59" t="n"><f aca="false">IF(ISNUMBER(HP9),HP9,IF(ISNUMBER(FT9),FT9,&quot;&quot;))</f><v>-5.7</v></c><c r="JM9" s="59" t="n"><f aca="false">IF(ISNUMBER(HQ9),HQ9,IF(ISNUMBER(FU9),FU9,&quot;&quot;))</f><v>-5.8</v></c><c r="JN9" s="59" t="n"><f aca="false">IF(ISNUMBER(HR9),HR9,IF(ISNUMBER(FV9),FV9,&quot;&quot;))</f><v>-5.8</v></c><c r="JO9" s="59" t="n"><f aca="false">IF(ISNUMBER(HS9),HS9,IF(ISNUMBER(FW9),FW9,&quot;&quot;))</f><v>155.7</v></c><c r="JP9" s="59" t="n"><f aca="false">IF(ISNUMBER(HT9),HT9,IF(ISNUMBER(FX9),FX9,&quot;&quot;))</f><v>0.2</v></c><c r="JQ9" s="59" t="n"><f aca="false">IF(ISNUMBER(HU9),HU9,IF(ISNUMBER(FY9),FY9,&quot;&quot;))</f><v>3.3</v></c><c r="JR9" s="59" t="n"><f aca="false">IF(ISNUMBER(HV9),HV9,IF(ISNUMBER(FZ9),FZ9,&quot;&quot;))</f><v>9.9</v></c><c r="JS9" s="59" t="n"><f aca="false">IF(ISNUMBER(HW9),HW9,IF(ISNUMBER(GA9),GA9,&quot;&quot;))</f><v>21.7</v></c><c r="JT9" s="59" t="n"><f aca="false">IF(ISNUMBER(HX9),HX9,IF(ISNUMBER(GB9),GB9,&quot;&quot;))</f><v>55</v></c><c r="JU9" s="61" t="n"><f aca="false">IF(ISNUMBER(HY9),HY9,IF(ISNUMBER(GC9),GC9,&quot;&quot;))</f><v>28</v></c><c r="JV9" s="52" t="n"><f aca="false">IF(AND(ISNUMBER(HZ9),ISNUMBER(CL9)),HZ9-CL9,&quot;&quot;)</f><v>-0.109999999999999</v></c><c r="JW9" s="38" t="n"><f aca="false">IF(AND(ISNUMBER(IA9),ISNUMBER(CM9)),IA9-CM9,&quot;&quot;)</f><v>0.18</v></c><c r="JX9" s="38" t="n"><f aca="false">IF(AND(ISNUMBER(IB9),ISNUMBER(CN9)),IB9-CN9,&quot;&quot;)</f><v>137.7</v></c><c r="JY9" s="38" t="n"><f aca="false">IF(AND(ISNUMBER(IC9),ISNUMBER(CO9)),IC9-CO9,&quot;&quot;)</f><v>1.3</v></c><c r="JZ9" s="38" t="n"><f aca="false">IF(AND(ISNUMBER(ID9),ISNUMBER(CP9)),ID9-CP9,&quot;&quot;)</f><v>0.18</v></c><c r="KA9" s="38" t="n"><f aca="false">IF(AND(ISNUMBER(IE9),ISNUMBER(CQ9)),IE9-CQ9,&quot;&quot;)</f><v>0.03</v></c><c r="KB9" s="38" t="n"><f aca="false">IF(AND(ISNUMBER(IF9),ISNUMBER(CR9)),IF9-CR9,&quot;&quot;)</f><v>1.8</v></c><c r="KC9" s="38" t="n"><f aca="false">IF(AND(ISNUMBER(IG9),ISNUMBER(CS9)),IG9-CS9,&quot;&quot;)</f><v>1.69</v></c><c r="KD9" s="38" t="n"><f aca="false">IF(AND(ISNUMBER(IH9),ISNUMBER(CT9)),IH9-CT9,&quot;&quot;)</f><v>-111</v></c><c r="KE9" s="38" t="n"><f aca="false">IF(AND(ISNUMBER(II9),ISNUMBER(CU9)),II9-CU9,&quot;&quot;)</f><v>-107</v></c><c r="KF9" s="38" t="n"><f aca="false">IF(AND(ISNUMBER(IJ9),ISNUMBER(CV9)),IJ9-CV9,&quot;&quot;)</f><v>-19</v></c><c r="KG9" s="38" t="n"><f aca="false">IF(AND(ISNUMBER(IK9),ISNUMBER(CW9)),IK9-CW9,&quot;&quot;)</f><v>-97</v></c><c r="KH9" s="38" t="n"><f aca="false">IF(AND(ISNUMBER(IL9),ISNUMBER(CX9)),IL9-CX9,&quot;&quot;)</f><v>-72</v></c><c r="KI9" s="38" t="n"><f aca="false">IF(AND(ISNUMBER(IM9),ISNUMBER(CY9)),IM9-CY9,&quot;&quot;)</f><v>-76</v></c><c r="KJ9" s="38" t="n"><f aca="false">IF(AND(ISNUMBER(IN9),ISNUMBER(CZ9)),IN9-CZ9,&quot;&quot;)</f><v>-102</v></c><c r="KK9" s="38" t="n"><f aca="false">IF(AND(ISNUMBER(IO9),ISNUMBER(DA9)),IO9-DA9,&quot;&quot;)</f><v>0.19</v></c><c r="KL9" s="38" t="n"><f aca="false">IF(AND(ISNUMBER(IP9),ISNUMBER(DB9)),IP9-DB9,&quot;&quot;)</f><v>-1.49</v></c><c r="KM9" s="38" t="n"><f aca="false">IF(AND(ISNUMBER(IQ9),ISNUMBER(DC9)),IQ9-DC9,&quot;&quot;)</f><v>-0.0199999999999996</v></c><c r="KN9" s="38" t="n"><f aca="false">IF(AND(ISNUMBER(IR9),ISNUMBER(DD9)),IR9-DD9,&quot;&quot;)</f><v>0.129999999999999</v></c><c r="KO9" s="38" t="n"><f aca="false">IF(AND(ISNUMBER(IS9),ISNUMBER(DE9)),IS9-DE9,&quot;&quot;)</f><v>0.23</v></c><c r="KP9" s="38" t="n"><f aca="false">IF(AND(ISNUMBER(IT9),ISNUMBER(DF9)),IT9-DF9,&quot;&quot;)</f><v>0.17</v></c><c r="KQ9" s="38" t="n"><f aca="false">IF(AND(ISNUMBER(IU9),ISNUMBER(DG9)),IU9-DG9,&quot;&quot;)</f><v>0.0600000000000005</v></c><c r="KR9" s="38" t="n"><f aca="false">IF(AND(ISNUMBER(IV9),ISNUMBER(DH9)),IV9-DH9,&quot;&quot;)</f><v>-0.0999999999999996</v></c><c r="KS9" s="38" t="n"><f aca="false">IF(AND(ISNUMBER(IW9),ISNUMBER(DI9)),IW9-DI9,&quot;&quot;)</f><v>0</v></c><c r="KT9" s="38" t="n"><f aca="false">IF(AND(ISNUMBER(IX9),ISNUMBER(DJ9)),IX9-DJ9,&quot;&quot;)</f><v>0.1</v></c><c r="KU9" s="38" t="n"><f aca="false">IF(AND(ISNUMBER(IY9),ISNUMBER(DK9)),IY9-DK9,&quot;&quot;)</f><v>-0.27</v></c><c r="KV9" s="38" t="n"><f aca="false">IF(AND(ISNUMBER(IZ9),ISNUMBER(DL9)),IZ9-DL9,&quot;&quot;)</f><v>-0.37</v></c><c r="KW9" s="38" t="n"><f aca="false">IF(AND(ISNUMBER(JA9),ISNUMBER(DM9)),JA9-DM9,&quot;&quot;)</f><v>-0.31</v></c><c r="KX9" s="38" t="n"><f aca="false">IF(AND(ISNUMBER(JB9),ISNUMBER(DN9)),JB9-DN9,&quot;&quot;)</f><v>-0.23</v></c><c r="KY9" s="38" t="n"><f aca="false">IF(AND(ISNUMBER(JC9),ISNUMBER(DO9)),JC9-DO9,&quot;&quot;)</f><v>-0.27</v></c><c r="KZ9" s="38" t="n"><f aca="false">IF(AND(ISNUMBER(JD9),ISNUMBER(DP9)),JD9-DP9,&quot;&quot;)</f><v>-7.55</v></c><c r="LA9" s="38" t="n"><f aca="false">IF(AND(ISNUMBER(JE9),ISNUMBER(DQ9)),JE9-DQ9,&quot;&quot;)</f><v>0</v></c><c r="LB9" s="38" t="n"><f aca="false">IF(AND(ISNUMBER(JF9),ISNUMBER(DR9)),JF9-DR9,&quot;&quot;)</f><v>0.1</v></c><c r="LC9" s="38" t="n"><f aca="false">IF(AND(ISNUMBER(JG9),ISNUMBER(DS9)),JG9-DS9,&quot;&quot;)</f><v>0.5</v></c><c r="LD9" s="38" t="n"><f aca="false">IF(AND(ISNUMBER(JH9),ISNUMBER(DT9)),JH9-DT9,&quot;&quot;)</f><v>-0.799999999999997</v></c><c r="LE9" s="38" t="n"><f aca="false">IF(AND(ISNUMBER(JI9),ISNUMBER(DU9)),JI9-DU9,&quot;&quot;)</f><v>-0.200000000000003</v></c><c r="LF9" s="38" t="n"><f aca="false">IF(AND(ISNUMBER(JJ9),ISNUMBER(DV9)),JJ9-DV9,&quot;&quot;)</f><v>137.7</v></c><c r="LG9" s="38" t="n"><f aca="false">IF(AND(ISNUMBER(JK9),ISNUMBER(DW9)),JK9-DW9,&quot;&quot;)</f><v>-1.3</v></c><c r="LH9" s="38" t="n"><f aca="false">IF(AND(ISNUMBER(JL9),ISNUMBER(DX9)),JL9-DX9,&quot;&quot;)</f><v>-0.2</v></c><c r="LI9" s="38" t="n"><f aca="false">IF(AND(ISNUMBER(JM9),ISNUMBER(DY9)),JM9-DY9,&quot;&quot;)</f><v>-0.3</v></c><c r="LJ9" s="38" t="n"><f aca="false">IF(AND(ISNUMBER(JN9),ISNUMBER(DZ9)),JN9-DZ9,&quot;&quot;)</f><v>-0.3</v></c><c r="LK9" s="38" t="n"><f aca="false">IF(AND(ISNUMBER(JO9),ISNUMBER(EA9)),JO9-EA9,&quot;&quot;)</f><v>-10.1</v></c><c r="LL9" s="38" t="n"><f aca="false">IF(AND(ISNUMBER(JP9),ISNUMBER(EB9)),JP9-EB9,&quot;&quot;)</f><v>0.2</v></c><c r="LM9" s="38" t="n"><f aca="false">IF(AND(ISNUMBER(JQ9),ISNUMBER(EC9)),JQ9-EC9,&quot;&quot;)</f><v>-0.8</v></c><c r="LN9" s="38" t="n"><f aca="false">IF(AND(ISNUMBER(JR9),ISNUMBER(ED9)),JR9-ED9,&quot;&quot;)</f><v>-2</v></c><c r="LO9" s="38" t="n"><f aca="false">IF(AND(ISNUMBER(JS9),ISNUMBER(EE9)),JS9-EE9,&quot;&quot;)</f><v>-3.3</v></c><c r="LP9" s="38" t="n"><f aca="false">IF(AND(ISNUMBER(JT9),ISNUMBER(EF9)),JT9-EF9,&quot;&quot;)</f><v>-3.6</v></c><c r="LQ9" s="38" t="n"><f aca="false">IF(AND(ISNUMBER(JU9),ISNUMBER(EG9)),JU9-EG9,&quot;&quot;)</f><v>-10</v></c><c r="LR9" s="38" t="n"><f aca="false">IF(AND(ISNUMBER(HK9),ISNUMBER(FO9)),HK9-FO9,&quot;&quot;)</f><v>0.399999999999999</v></c><c r="LS9" s="38" t="n"><f aca="false">IF(AND(ISNUMBER(HL9),ISNUMBER(FP9)),HL9-FP9,&quot;&quot;)</f><v>0.100000000000001</v></c><c r="LT9" s="38" t="n"><f aca="false">IF(AND(ISNUMBER(HP9),ISNUMBER(FT9)),HP9-FT9,&quot;&quot;)</f><v>-0.2</v></c><c r="LU9" s="38" t="n"><f aca="false">HQ9-FU9</f><v>0.2</v></c></row><row collapsed="false" customFormat="false" customHeight="true" hidden="false" ht="26.25" outlineLevel="0" r="10"><c r="A10" s="35" t="n"><v>41374</v></c><c r="B10" s="36" t="s"><v>582</v></c><c r="C10" s="36" t="s"><v>568</v></c><c r="D10" s="37" t="s"><v>339</v></c><c r="E10" s="38" t="n"><v>58</v></c><c r="F10" s="39" t="n"><v>20151</v></c><c r="G10" s="38" t="s"><v>340</v></c><c r="H10" s="38" t="s"><v>333</v></c><c r="I10" s="38" t="n"><v>1835949</v></c><c r="J10" s="42" t="n"><v>-0.5</v></c><c r="K10" s="42" t="n"><v>-0.54</v></c><c r="L10" s="42"/><c r="M10" s="44" t="n"><v>41372</v></c><c r="N10" s="45" t="s"><v>542</v></c><c r="O10" s="45"/><c r="R10" s="38" t="n"><v>12</v></c><c r="AC10" s="34" t="s"><v>583</v></c><c r="AD10" s="63" t="n"><v>41619</v></c><c r="AE10" s="64"/><c r="AF10" s="45"/><c r="AG10" s="45"/><c r="AS10" s="38" t="str"><f aca="false">IF(ISNUMBER(AF10),AF10+0.5*AG10,&quot;&quot;)</f><v></v></c><c r="AT10" s="38" t="str"><f aca="false">IF(ISNUMBER(AS10),IF(ISNUMBER(K10),AS10-K10,&quot;MISSING&quot;),&quot;&quot;)</f><v></v></c><c r="AU10" s="38" t="str"><f aca="false">IF(AND(ISNUMBER(AK10),ISNUMBER(S10)),AK10-S10,IF(ISNUMBER(AK10),&quot;MISSING&quot;,&quot;&quot;))</f><v></v></c><c r="AW10" s="62"/><c r="AX10" s="45"/><c r="AY10" s="45"/><c r="BK10" s="38" t="str"><f aca="false">IF(ISNUMBER(AX10),AX10+0.5*AY10,&quot;&quot;)</f><v></v></c><c r="BL10" s="38" t="str"><f aca="false">IF(ISNUMBER(BK10),IF(ISNUMBER($K10),BK10-$K10,&quot;MISSING&quot;),&quot;&quot;)</f><v></v></c><c r="BM10" s="38" t="str"><f aca="false">IF(AND(ISNUMBER(BC10),ISNUMBER($S10)),BC10-$S10,IF(ISNUMBER(BC10),&quot;MISSING&quot;,&quot;&quot;))</f><v></v></c><c r="BN10" s="38" t="n"><f aca="false">IF(AND(ISBLANK($AF10),ISBLANK($AX10)),0,1)</f><v>0</v></c><c r="BO10" s="38" t="n"><f aca="false">IF(AND(ISNUMBER($AF10),ISNUMBER($AX10)),1,0)</f><v>0</v></c><c r="BP10" s="38" t="str"><f aca="false">IF(BO10,SE_PREOP,&quot;&quot;)</f><v></v></c><c r="BQ10" s="38" t="str"><f aca="false">IF(FU_6_AND_12,SE_6,&quot;&quot;)</f><v></v></c><c r="BR10" s="38" t="str"><f aca="false">IF(FU_6_AND_12,SE_12,&quot;&quot;)</f><v></v></c><c r="BS10" s="49" t="n"><f aca="false">IF(AND(ISNUMBER(AV10),ISNUMBER(AX10)),AV10-A10,IF(ISNUMBER(AD10),AD10-A10,0))</f><v>245</v></c><c r="BT10" s="50" t="n"><f aca="false">IF(BS10&gt;0,BS10/30,&quot;&quot;)</f><v>8.16666666666667</v></c><c r="BU10" s="38" t="str"><f aca="false">IF(AND(ISNUMBER(AS10),ISNUMBER(BK10)),(BK10-AS10),&quot;&quot;)</f><v></v></c><c r="BV10" s="38" t="str"><f aca="false">IF(AND(ISNUMBER(AQ10), ISNUMBER(X10)), AVERAGE(AQ10,AO10)-AVERAGE(X10,Z10),&quot;&quot;)</f><v></v></c><c r="BW10" s="38" t="str"><f aca="false">IF(AND(ISNUMBER(BG10), ISNUMBER(X10)), AVERAGE(BG10,BI10)-AVERAGE(X10,Z10),&quot;&quot;)</f><v></v></c><c r="BX10" s="38" t="str"><f aca="false">IF(ISNUMBER(BW10),BW10,IF(ISNUMBER(BV10),BV10,&quot;&quot;))</f><v></v></c><c r="BY10" s="38" t="n"><f aca="false">IF(AND(ISNUMBER(SPH_PREOP),ISNUMBER(SE_LAST_)),SPH_PREOP+CYL_PREOP/2,&quot;&quot;)</f><v>-1.625</v></c><c r="BZ10" s="38" t="n"><f aca="false">IF(ISNUMBER(SE_12),SE_12,IF(ISNUMBER(SE_6),SE_6,&quot;&quot;))</f><v>0</v></c><c r="CA10" s="51" t="n"><f aca="false">IF(AND(ISNUMBER(SE_LAST_),ISNUMBER(REF_TARGET)),SE_LAST_-REF_TARGET,&quot;&quot;)</f><v>0.58</v></c><c r="CB10" s="52" t="str"><f aca="false">IF(ISNUMBER(S10),IF(ISNUMBER(BC10),BC10-S10,IF(ISNUMBER(AK10),AK10-S10,&quot;&quot;)),&quot;&quot;)</f><v></v></c><c r="CC10" s="38" t="str"><f aca="false">IF(ISNUMBER(T10),IF(ISNUMBER(AM10),AM10-T10,IF(ISNUMBER(BE10),BE10-T10,&quot;&quot;)),&quot;&quot;)</f><v></v></c><c r="CD10" s="53" t="n"><f aca="false">IF(ISNUMBER(LAST_SE_ERROR),REF_TARGET,&quot;&quot;)</f><v>-0.58</v></c><c r="CE10" s="53" t="str"><f aca="false">IF(AND(OR(ISNUMBER(BA10),ISNUMBER(AI10)),ISNUMBER(Q10)),-LOG(20/Q10)--LOG(20/IF(ISNUMBER(BA10),BA10,AI10)),&quot;&quot;)</f><v></v></c><c r="CF10" s="54" t="n"><f aca="false">IF(ISNUMBER(AY10),AY10,IF(ISNUMBER(AG10),AG10,&quot;&quot;))</f><v>0</v></c><c r="CG10" s="54" t="n"><f aca="false">IF(AND(ISNUMBER(CF10),ISNUMBER(O10)),CF10-O10,&quot;&quot;)</f><v>0</v></c><c r="CH10" s="55" t="n"><f aca="false">IF(ISNUMBER(BCVA_12),BCVA_12,IF(ISNUMBER(BCVA_6),BCVA_6,&quot;&quot;))</f><v>20</v></c><c r="CI10" s="56" t="n"><f aca="false">IF(AND(REF_TARGET&lt;=0,REF_TARGET&gt;-1),IF(ISNUMBER(UDVA_12),UDVA_12,IF(ISNUMBER(UDVA_6),UDVA_6,&quot;&quot;)),&quot;&quot;)</f><v>0</v></c><c r="CJ10" s="53" t="str"><f aca="false">IF(ISNUMBER($CM10),IF(ISNUMBER($AF10),IF(ISNUMBER($EH10),0,1),&quot;&quot;),&quot;&quot;)</f><v></v></c><c r="CK10" s="53" t="str"><f aca="false">IF(ISNUMBER($CM10),IF(ISNUMBER($AX10),IF(ISNUMBER($GD10),0,1),&quot;&quot;),&quot;&quot;)</f><v></v></c><c r="CL10" s="0" t="n"><v>7.92</v></c><c r="CM10" s="38" t="n"><v>7.69</v></c><c r="CN10" s="38" t="n"><v>17</v></c><c r="CO10" s="38" t="n"><v>-1.3</v></c><c r="CP10" s="38" t="n"><v>0.8</v></c><c r="CQ10" s="38" t="n"><v>0.77</v></c><c r="CR10" s="38" t="n"><v>4.73</v></c><c r="CS10" s="38" t="n"><v>5.27</v></c><c r="CT10" s="38" t="n"><v>537</v></c><c r="CU10" s="38" t="n"><v>536</v></c><c r="CV10" s="38" t="n"><v>633</v></c><c r="CW10" s="38" t="n"><v>615</v></c><c r="CX10" s="38" t="n"><v>642</v></c><c r="CY10" s="38" t="n"><v>579</v></c><c r="CZ10" s="38" t="n"><v>524</v></c><c r="DA10" s="38" t="n"><v>1.28</v></c><c r="DB10" s="38" t="n"><v>-0.06</v></c><c r="DC10" s="38" t="n"><v>7.86</v></c><c r="DD10" s="38" t="n"><v>7.77</v></c><c r="DE10" s="38" t="n"><v>7.97</v></c><c r="DF10" s="38" t="n"><v>8.29</v></c><c r="DG10" s="38" t="n"><v>8.51</v></c><c r="DH10" s="38" t="n"><v>8.27</v></c><c r="DI10" s="38" t="n"><v>0</v></c><c r="DJ10" s="38" t="n"><v>1</v></c><c r="DK10" s="38" t="n"><v>6.68</v></c><c r="DL10" s="38" t="n"><v>6.47</v></c><c r="DM10" s="38" t="n"><v>6.47</v></c><c r="DN10" s="38" t="n"><v>6.7</v></c><c r="DO10" s="38" t="n"><v>6.7</v></c><c r="DP10" s="38" t="n"><v>0</v></c><c r="DQ10" s="38" t="n"><v>0</v></c><c r="DR10" s="58" t="n"><v>1</v></c><c r="DS10" s="59" t="n"><v>42.1</v></c><c r="DT10" s="59" t="n"><v>42.2</v></c><c r="DU10" s="59" t="n"><v>42.2</v></c><c r="DV10" s="59" t="n"><v>41.6</v></c><c r="DW10" s="59" t="n"><v>0</v></c><c r="DX10" s="59" t="n"><v>-5.7</v></c><c r="DY10" s="59" t="n"><v>-5.8</v></c><c r="DZ10" s="59" t="n"><v>-5.7</v></c><c r="EA10" s="59" t="n"><v>38.4</v></c><c r="EB10" s="59" t="n"><v>0.1</v></c><c r="EC10" s="59" t="n"><v>4.1</v></c><c r="ED10" s="59" t="n"><v>11.8</v></c><c r="EE10" s="59" t="n"><v>25.1</v></c><c r="EF10" s="59" t="n"><v>60.7</v></c><c r="EG10" s="60" t="n"><v>9</v></c><c r="EH10" s="52"/><c r="FN10" s="58"/><c r="FO10" s="59"/><c r="FP10" s="59"/><c r="FQ10" s="59"/><c r="FR10" s="59"/><c r="FS10" s="59"/><c r="FT10" s="59"/><c r="FU10" s="59"/><c r="FV10" s="59"/><c r="FW10" s="59"/><c r="FX10" s="59"/><c r="FY10" s="59"/><c r="FZ10" s="59"/><c r="GA10" s="59"/><c r="GB10" s="59"/><c r="GC10" s="61"/><c r="GD10" s="52"/><c r="HJ10" s="51"/><c r="HK10" s="59"/><c r="HL10" s="59"/><c r="HM10" s="59"/><c r="HN10" s="59"/><c r="HO10" s="59"/><c r="HP10" s="59"/><c r="HQ10" s="59"/><c r="HR10" s="59"/><c r="HS10" s="59"/><c r="HT10" s="59"/><c r="HU10" s="59"/><c r="HV10" s="59"/><c r="HW10" s="59"/><c r="HX10" s="59"/><c r="HY10" s="61"/><c r="HZ10" s="52" t="str"><f aca="false">IF(ISNUMBER(GD10),GD10,IF(ISNUMBER(EH10),EH10,&quot;&quot;))</f><v></v></c><c r="IA10" s="38" t="str"><f aca="false">IF(ISNUMBER(GE10),GE10,IF(ISNUMBER(EI10),EI10,&quot;&quot;))</f><v></v></c><c r="IB10" s="38" t="str"><f aca="false">IF(ISNUMBER(GF10),GF10,IF(ISNUMBER(EJ10),EJ10,&quot;&quot;))</f><v></v></c><c r="IC10" s="38" t="str"><f aca="false">IF(ISNUMBER(GG10),GG10,IF(ISNUMBER(EK10),EK10,&quot;&quot;))</f><v></v></c><c r="ID10" s="38" t="str"><f aca="false">IF(ISNUMBER(GH10),GH10,IF(ISNUMBER(EL10),EL10,&quot;&quot;))</f><v></v></c><c r="IE10" s="38" t="str"><f aca="false">IF(ISNUMBER(GI10),GI10,IF(ISNUMBER(EM10),EM10,&quot;&quot;))</f><v></v></c><c r="IF10" s="38" t="str"><f aca="false">IF(ISNUMBER(GJ10),GJ10,IF(ISNUMBER(EN10),EN10,&quot;&quot;))</f><v></v></c><c r="IG10" s="38" t="str"><f aca="false">IF(ISNUMBER(GK10),GK10,IF(ISNUMBER(EO10),EO10,&quot;&quot;))</f><v></v></c><c r="IH10" s="38" t="str"><f aca="false">IF(ISNUMBER(GL10),GL10,IF(ISNUMBER(EP10),EP10,&quot;&quot;))</f><v></v></c><c r="II10" s="38" t="str"><f aca="false">IF(ISNUMBER(GM10),GM10,IF(ISNUMBER(EQ10),EQ10,&quot;&quot;))</f><v></v></c><c r="IJ10" s="38" t="str"><f aca="false">IF(ISNUMBER(GN10),GN10,IF(ISNUMBER(ER10),ER10,&quot;&quot;))</f><v></v></c><c r="IK10" s="38" t="str"><f aca="false">IF(ISNUMBER(GO10),GO10,IF(ISNUMBER(ES10),ES10,&quot;&quot;))</f><v></v></c><c r="IL10" s="38" t="str"><f aca="false">IF(ISNUMBER(GP10),GP10,IF(ISNUMBER(ET10),ET10,&quot;&quot;))</f><v></v></c><c r="IM10" s="38" t="str"><f aca="false">IF(ISNUMBER(GQ10),GQ10,IF(ISNUMBER(EU10),EU10,&quot;&quot;))</f><v></v></c><c r="IN10" s="38" t="str"><f aca="false">IF(ISNUMBER(GR10),GR10,IF(ISNUMBER(EV10),EV10,&quot;&quot;))</f><v></v></c><c r="IO10" s="38" t="str"><f aca="false">IF(ISNUMBER(GS10),GS10,IF(ISNUMBER(EW10),EW10,&quot;&quot;))</f><v></v></c><c r="IP10" s="38" t="str"><f aca="false">IF(ISNUMBER(GT10),GT10,IF(ISNUMBER(EX10),EX10,&quot;&quot;))</f><v></v></c><c r="IQ10" s="38" t="str"><f aca="false">IF(ISNUMBER(GU10),GU10,IF(ISNUMBER(EY10),EY10,&quot;&quot;))</f><v></v></c><c r="IR10" s="38" t="str"><f aca="false">IF(ISNUMBER(GV10),GV10,IF(ISNUMBER(EZ10),EZ10,&quot;&quot;))</f><v></v></c><c r="IS10" s="38" t="str"><f aca="false">IF(ISNUMBER(GW10),GW10,IF(ISNUMBER(FA10),FA10,&quot;&quot;))</f><v></v></c><c r="IT10" s="38" t="str"><f aca="false">IF(ISNUMBER(GX10),GX10,IF(ISNUMBER(FB10),FB10,&quot;&quot;))</f><v></v></c><c r="IU10" s="38" t="str"><f aca="false">IF(ISNUMBER(GY10),GY10,IF(ISNUMBER(FC10),FC10,&quot;&quot;))</f><v></v></c><c r="IV10" s="38" t="str"><f aca="false">IF(ISNUMBER(GZ10),GZ10,IF(ISNUMBER(FD10),FD10,&quot;&quot;))</f><v></v></c><c r="IW10" s="38" t="str"><f aca="false">IF(ISNUMBER(HA10),HA10,IF(ISNUMBER(FE10),FE10,&quot;&quot;))</f><v></v></c><c r="IX10" s="38" t="str"><f aca="false">IF(ISNUMBER(HB10),HB10,IF(ISNUMBER(FF10),FF10,&quot;&quot;))</f><v></v></c><c r="IY10" s="38" t="str"><f aca="false">IF(ISNUMBER(HC10),HC10,IF(ISNUMBER(FG10),FG10,&quot;&quot;))</f><v></v></c><c r="IZ10" s="38" t="str"><f aca="false">IF(ISNUMBER(HD10),HD10,IF(ISNUMBER(FH10),FH10,&quot;&quot;))</f><v></v></c><c r="JA10" s="38" t="str"><f aca="false">IF(ISNUMBER(HE10),HE10,IF(ISNUMBER(FI10),FI10,&quot;&quot;))</f><v></v></c><c r="JB10" s="38" t="str"><f aca="false">IF(ISNUMBER(HF10),HF10,IF(ISNUMBER(FJ10),FJ10,&quot;&quot;))</f><v></v></c><c r="JC10" s="38" t="str"><f aca="false">IF(ISNUMBER(HG10),HG10,IF(ISNUMBER(FK10),FK10,&quot;&quot;))</f><v></v></c><c r="JD10" s="38" t="str"><f aca="false">IF(ISNUMBER(HH10),HH10,IF(ISNUMBER(FL10),FL10,&quot;&quot;))</f><v></v></c><c r="JE10" s="51" t="str"><f aca="false">IF(ISNUMBER(HI10),HI10,IF(ISNUMBER(FM10),FM10,&quot;&quot;))</f><v></v></c><c r="JF10" s="59" t="str"><f aca="false">IF(ISNUMBER(HJ10),HJ10,IF(ISNUMBER(FN10),FN10,&quot;&quot;))</f><v></v></c><c r="JG10" s="59" t="str"><f aca="false">IF(ISNUMBER(HK10),HK10,IF(ISNUMBER(FO10),FO10,&quot;&quot;))</f><v></v></c><c r="JH10" s="59" t="str"><f aca="false">IF(ISNUMBER(HL10),HL10,IF(ISNUMBER(FP10),FP10,&quot;&quot;))</f><v></v></c><c r="JI10" s="59" t="str"><f aca="false">IF(ISNUMBER(HM10),HM10,IF(ISNUMBER(FQ10),FQ10,&quot;&quot;))</f><v></v></c><c r="JJ10" s="59" t="str"><f aca="false">IF(ISNUMBER(HN10),HN10,IF(ISNUMBER(FR10),FR10,&quot;&quot;))</f><v></v></c><c r="JK10" s="59" t="str"><f aca="false">IF(ISNUMBER(HO10),HO10,IF(ISNUMBER(FS10),FS10,&quot;&quot;))</f><v></v></c><c r="JL10" s="59" t="str"><f aca="false">IF(ISNUMBER(HP10),HP10,IF(ISNUMBER(FT10),FT10,&quot;&quot;))</f><v></v></c><c r="JM10" s="59" t="str"><f aca="false">IF(ISNUMBER(HQ10),HQ10,IF(ISNUMBER(FU10),FU10,&quot;&quot;))</f><v></v></c><c r="JN10" s="59" t="str"><f aca="false">IF(ISNUMBER(HR10),HR10,IF(ISNUMBER(FV10),FV10,&quot;&quot;))</f><v></v></c><c r="JO10" s="59" t="str"><f aca="false">IF(ISNUMBER(HS10),HS10,IF(ISNUMBER(FW10),FW10,&quot;&quot;))</f><v></v></c><c r="JP10" s="59" t="str"><f aca="false">IF(ISNUMBER(HT10),HT10,IF(ISNUMBER(FX10),FX10,&quot;&quot;))</f><v></v></c><c r="JQ10" s="59" t="str"><f aca="false">IF(ISNUMBER(HU10),HU10,IF(ISNUMBER(FY10),FY10,&quot;&quot;))</f><v></v></c><c r="JR10" s="59" t="str"><f aca="false">IF(ISNUMBER(HV10),HV10,IF(ISNUMBER(FZ10),FZ10,&quot;&quot;))</f><v></v></c><c r="JS10" s="59" t="str"><f aca="false">IF(ISNUMBER(HW10),HW10,IF(ISNUMBER(GA10),GA10,&quot;&quot;))</f><v></v></c><c r="JT10" s="59" t="str"><f aca="false">IF(ISNUMBER(HX10),HX10,IF(ISNUMBER(GB10),GB10,&quot;&quot;))</f><v></v></c><c r="JU10" s="61" t="str"><f aca="false">IF(ISNUMBER(HY10),HY10,IF(ISNUMBER(GC10),GC10,&quot;&quot;))</f><v></v></c><c r="JV10" s="52" t="str"><f aca="false">IF(AND(ISNUMBER(HZ10),ISNUMBER(CL10)),HZ10-CL10,&quot;&quot;)</f><v></v></c><c r="JW10" s="38" t="str"><f aca="false">IF(AND(ISNUMBER(IA10),ISNUMBER(CM10)),IA10-CM10,&quot;&quot;)</f><v></v></c><c r="JX10" s="38" t="str"><f aca="false">IF(AND(ISNUMBER(IB10),ISNUMBER(CN10)),IB10-CN10,&quot;&quot;)</f><v></v></c><c r="JY10" s="38" t="str"><f aca="false">IF(AND(ISNUMBER(IC10),ISNUMBER(CO10)),IC10-CO10,&quot;&quot;)</f><v></v></c><c r="JZ10" s="38" t="str"><f aca="false">IF(AND(ISNUMBER(ID10),ISNUMBER(CP10)),ID10-CP10,&quot;&quot;)</f><v></v></c><c r="KA10" s="38" t="str"><f aca="false">IF(AND(ISNUMBER(IE10),ISNUMBER(CQ10)),IE10-CQ10,&quot;&quot;)</f><v></v></c><c r="KB10" s="38" t="str"><f aca="false">IF(AND(ISNUMBER(IF10),ISNUMBER(CR10)),IF10-CR10,&quot;&quot;)</f><v></v></c><c r="KC10" s="38" t="str"><f aca="false">IF(AND(ISNUMBER(IG10),ISNUMBER(CS10)),IG10-CS10,&quot;&quot;)</f><v></v></c><c r="KD10" s="38" t="str"><f aca="false">IF(AND(ISNUMBER(IH10),ISNUMBER(CT10)),IH10-CT10,&quot;&quot;)</f><v></v></c><c r="KE10" s="38" t="str"><f aca="false">IF(AND(ISNUMBER(II10),ISNUMBER(CU10)),II10-CU10,&quot;&quot;)</f><v></v></c><c r="KF10" s="38" t="str"><f aca="false">IF(AND(ISNUMBER(IJ10),ISNUMBER(CV10)),IJ10-CV10,&quot;&quot;)</f><v></v></c><c r="KG10" s="38" t="str"><f aca="false">IF(AND(ISNUMBER(IK10),ISNUMBER(CW10)),IK10-CW10,&quot;&quot;)</f><v></v></c><c r="KH10" s="38" t="str"><f aca="false">IF(AND(ISNUMBER(IL10),ISNUMBER(CX10)),IL10-CX10,&quot;&quot;)</f><v></v></c><c r="KI10" s="38" t="str"><f aca="false">IF(AND(ISNUMBER(IM10),ISNUMBER(CY10)),IM10-CY10,&quot;&quot;)</f><v></v></c><c r="KJ10" s="38" t="str"><f aca="false">IF(AND(ISNUMBER(IN10),ISNUMBER(CZ10)),IN10-CZ10,&quot;&quot;)</f><v></v></c><c r="KK10" s="38" t="str"><f aca="false">IF(AND(ISNUMBER(IO10),ISNUMBER(DA10)),IO10-DA10,&quot;&quot;)</f><v></v></c><c r="KL10" s="38" t="str"><f aca="false">IF(AND(ISNUMBER(IP10),ISNUMBER(DB10)),IP10-DB10,&quot;&quot;)</f><v></v></c><c r="KM10" s="38" t="str"><f aca="false">IF(AND(ISNUMBER(IQ10),ISNUMBER(DC10)),IQ10-DC10,&quot;&quot;)</f><v></v></c><c r="KN10" s="38" t="str"><f aca="false">IF(AND(ISNUMBER(IR10),ISNUMBER(DD10)),IR10-DD10,&quot;&quot;)</f><v></v></c><c r="KO10" s="38" t="str"><f aca="false">IF(AND(ISNUMBER(IS10),ISNUMBER(DE10)),IS10-DE10,&quot;&quot;)</f><v></v></c><c r="KP10" s="38" t="str"><f aca="false">IF(AND(ISNUMBER(IT10),ISNUMBER(DF10)),IT10-DF10,&quot;&quot;)</f><v></v></c><c r="KQ10" s="38" t="str"><f aca="false">IF(AND(ISNUMBER(IU10),ISNUMBER(DG10)),IU10-DG10,&quot;&quot;)</f><v></v></c><c r="KR10" s="38" t="str"><f aca="false">IF(AND(ISNUMBER(IV10),ISNUMBER(DH10)),IV10-DH10,&quot;&quot;)</f><v></v></c><c r="KS10" s="38" t="str"><f aca="false">IF(AND(ISNUMBER(IW10),ISNUMBER(DI10)),IW10-DI10,&quot;&quot;)</f><v></v></c><c r="KT10" s="38" t="str"><f aca="false">IF(AND(ISNUMBER(IX10),ISNUMBER(DJ10)),IX10-DJ10,&quot;&quot;)</f><v></v></c><c r="KU10" s="38" t="str"><f aca="false">IF(AND(ISNUMBER(IY10),ISNUMBER(DK10)),IY10-DK10,&quot;&quot;)</f><v></v></c><c r="KV10" s="38" t="str"><f aca="false">IF(AND(ISNUMBER(IZ10),ISNUMBER(DL10)),IZ10-DL10,&quot;&quot;)</f><v></v></c><c r="KW10" s="38" t="str"><f aca="false">IF(AND(ISNUMBER(JA10),ISNUMBER(DM10)),JA10-DM10,&quot;&quot;)</f><v></v></c><c r="KX10" s="38" t="str"><f aca="false">IF(AND(ISNUMBER(JB10),ISNUMBER(DN10)),JB10-DN10,&quot;&quot;)</f><v></v></c><c r="KY10" s="38" t="str"><f aca="false">IF(AND(ISNUMBER(JC10),ISNUMBER(DO10)),JC10-DO10,&quot;&quot;)</f><v></v></c><c r="KZ10" s="38" t="str"><f aca="false">IF(AND(ISNUMBER(JD10),ISNUMBER(DP10)),JD10-DP10,&quot;&quot;)</f><v></v></c><c r="LA10" s="38" t="str"><f aca="false">IF(AND(ISNUMBER(JE10),ISNUMBER(DQ10)),JE10-DQ10,&quot;&quot;)</f><v></v></c><c r="LB10" s="38" t="str"><f aca="false">IF(AND(ISNUMBER(JF10),ISNUMBER(DR10)),JF10-DR10,&quot;&quot;)</f><v></v></c><c r="LC10" s="38" t="str"><f aca="false">IF(AND(ISNUMBER(JG10),ISNUMBER(DS10)),JG10-DS10,&quot;&quot;)</f><v></v></c><c r="LD10" s="38" t="str"><f aca="false">IF(AND(ISNUMBER(JH10),ISNUMBER(DT10)),JH10-DT10,&quot;&quot;)</f><v></v></c><c r="LE10" s="38" t="str"><f aca="false">IF(AND(ISNUMBER(JI10),ISNUMBER(DU10)),JI10-DU10,&quot;&quot;)</f><v></v></c><c r="LF10" s="38" t="str"><f aca="false">IF(AND(ISNUMBER(JJ10),ISNUMBER(DV10)),JJ10-DV10,&quot;&quot;)</f><v></v></c><c r="LG10" s="38" t="str"><f aca="false">IF(AND(ISNUMBER(JK10),ISNUMBER(DW10)),JK10-DW10,&quot;&quot;)</f><v></v></c><c r="LH10" s="38" t="str"><f aca="false">IF(AND(ISNUMBER(JL10),ISNUMBER(DX10)),JL10-DX10,&quot;&quot;)</f><v></v></c><c r="LI10" s="38" t="str"><f aca="false">IF(AND(ISNUMBER(JM10),ISNUMBER(DY10)),JM10-DY10,&quot;&quot;)</f><v></v></c><c r="LJ10" s="38" t="str"><f aca="false">IF(AND(ISNUMBER(JN10),ISNUMBER(DZ10)),JN10-DZ10,&quot;&quot;)</f><v></v></c><c r="LK10" s="38" t="str"><f aca="false">IF(AND(ISNUMBER(JO10),ISNUMBER(EA10)),JO10-EA10,&quot;&quot;)</f><v></v></c><c r="LL10" s="38" t="str"><f aca="false">IF(AND(ISNUMBER(JP10),ISNUMBER(EB10)),JP10-EB10,&quot;&quot;)</f><v></v></c><c r="LM10" s="38" t="str"><f aca="false">IF(AND(ISNUMBER(JQ10),ISNUMBER(EC10)),JQ10-EC10,&quot;&quot;)</f><v></v></c><c r="LN10" s="38" t="str"><f aca="false">IF(AND(ISNUMBER(JR10),ISNUMBER(ED10)),JR10-ED10,&quot;&quot;)</f><v></v></c><c r="LO10" s="38" t="str"><f aca="false">IF(AND(ISNUMBER(JS10),ISNUMBER(EE10)),JS10-EE10,&quot;&quot;)</f><v></v></c><c r="LP10" s="38" t="str"><f aca="false">IF(AND(ISNUMBER(JT10),ISNUMBER(EF10)),JT10-EF10,&quot;&quot;)</f><v></v></c><c r="LQ10" s="38" t="str"><f aca="false">IF(AND(ISNUMBER(JU10),ISNUMBER(EG10)),JU10-EG10,&quot;&quot;)</f><v></v></c><c r="LR10" s="38" t="str"><f aca="false">IF(AND(ISNUMBER(HK10),ISNUMBER(FO10)),HK10-FO10,&quot;&quot;)</f><v></v></c><c r="LS10" s="38" t="str"><f aca="false">IF(AND(ISNUMBER(HL10),ISNUMBER(FP10)),HL10-FP10,&quot;&quot;)</f><v></v></c><c r="LT10" s="38" t="str"><f aca="false">IF(AND(ISNUMBER(HP10),ISNUMBER(FT10)),HP10-FT10,&quot;&quot;)</f><v></v></c><c r="LU10" s="38" t="n"><f aca="false">HQ10-FU10</f><v>0</v></c></row><row collapsed="false" customFormat="true" customHeight="true" hidden="false" ht="26.25" outlineLevel="0" r="11" s="74"><c r="A11" s="35" t="n"><v>41374</v></c><c r="B11" s="36" t="s"><v>584</v></c><c r="C11" s="36" t="s"><v>585</v></c><c r="D11" s="37" t="s"><v>339</v></c><c r="E11" s="38" t="n"><v>22</v></c><c r="F11" s="39" t="n"><v>33227</v></c><c r="G11" s="38" t="s"><v>340</v></c><c r="H11" s="38" t="s"><v>333</v></c><c r="I11" s="38" t="n"><v>1836229</v></c><c r="J11" s="42" t="n"><v>-0.5</v></c><c r="K11" s="42" t="n"><v>-0.46</v></c><c r="L11" s="42"/><c r="M11" s="44" t="n"><v>41361</v></c><c r="N11" s="45" t="s"><v>542</v></c><c r="O11" s="45"/><c r="P11" s="38"/><c r="Q11" s="38"/><c r="R11" s="38" t="n"><v>11</v></c><c r="S11" s="38" t="n"><v>543</v></c><c r="T11" s="38"/><c r="U11" s="38"/><c r="V11" s="38"/><c r="W11" s="38"/><c r="X11" s="38"/><c r="Y11" s="38"/><c r="Z11" s="38"/><c r="AA11" s="38"/><c r="AB11" s="38" t="n"><v>1</v></c><c r="AC11" s="38" t="n"><f aca="false">IF(AND(ISNUMBER(SK),SK&gt;0),1,0)</f><v>0</v></c><c r="AD11" s="34" t="s"><v>586</v></c><c r="AE11" s="46" t="n"><v>41526</v></c><c r="AF11" s="47"/><c r="AG11" s="45" t="n"><v>-0.75</v></c><c r="AH11" s="45" t="n"><v>1</v></c><c r="AI11" s="38" t="n"><v>95</v></c><c r="AJ11" s="38" t="n"><v>25</v></c><c r="AK11" s="38" t="n"><v>15</v></c><c r="AL11" s="38" t="n"><v>504</v></c><c r="AM11" s="38" t="n"><v>1618</v></c><c r="AN11" s="38"/><c r="AO11" s="38"/><c r="AP11" s="38"/><c r="AQ11" s="38"/><c r="AR11" s="38"/><c r="AS11" s="38"/><c r="AT11" s="38" t="n"><f aca="false">IF(ISNUMBER(AG11),AG11+0.5*AH11,&quot;&quot;)</f><v>-0.25</v></c><c r="AU11" s="38" t="n"><f aca="false">IF(ISNUMBER(AT11),IF(ISNUMBER(K11),AT11-K11,&quot;MISSING&quot;),&quot;&quot;)</f><v>0.21</v></c><c r="AV11" s="38" t="n"><f aca="false">IF(AND(ISNUMBER(AL11),ISNUMBER(S11)),AL11-S11,IF(ISNUMBER(AL11),&quot;MISSING&quot;,&quot;&quot;))</f><v>-39</v></c><c r="AW11" s="48" t="s"><v>336</v></c><c r="AX11" s="62"/><c r="AY11" s="45"/><c r="AZ11" s="45"/><c r="BA11" s="38"/><c r="BB11" s="38"/><c r="BC11" s="38"/><c r="BD11" s="38"/><c r="BE11" s="38"/><c r="BF11" s="38"/><c r="BG11" s="38"/><c r="BH11" s="38"/><c r="BI11" s="38"/><c r="BJ11" s="38"/><c r="BK11" s="38"/><c r="BL11" s="38" t="str"><f aca="false">IF(ISNUMBER(AY11),AY11+0.5*AZ11,&quot;&quot;)</f><v></v></c><c r="BM11" s="38" t="str"><f aca="false">IF(ISNUMBER(BL11),IF(ISNUMBER($K11),BL11-$K11,&quot;MISSING&quot;),&quot;&quot;)</f><v></v></c><c r="BN11" s="38" t="str"><f aca="false">IF(AND(ISNUMBER(BD11),ISNUMBER($S11)),BD11-$S11,IF(ISNUMBER(BD11),&quot;MISSING&quot;,&quot;&quot;))</f><v></v></c><c r="BO11" s="38" t="n"><f aca="false">IF(AND(ISBLANK($AG11),ISBLANK($AY11)),0,1)</f><v>1</v></c><c r="BP11" s="38" t="n"><f aca="false">IF(AND(ISNUMBER($AG11),ISNUMBER($AY11)),1,0)</f><v>0</v></c><c r="BQ11" s="38" t="str"><f aca="false">IF(BP11,SE_PREOP,&quot;&quot;)</f><v></v></c><c r="BR11" s="38" t="str"><f aca="false">IF(FU_6_AND_12,SE_6,&quot;&quot;)</f><v></v></c><c r="BS11" s="38" t="str"><f aca="false">IF(FU_6_AND_12,SE_12,&quot;&quot;)</f><v></v></c><c r="BT11" s="49" t="n"><f aca="false">IF(AND(ISNUMBER(AW11),ISNUMBER(AY11)),AW11-A11,IF(ISNUMBER(AE11),AE11-A11,0))</f><v>152</v></c><c r="BU11" s="50" t="n"><f aca="false">IF(BT11&gt;0,BT11/30,&quot;&quot;)</f><v>5.06666666666667</v></c><c r="BV11" s="38" t="str"><f aca="false">IF(AND(ISNUMBER(AT11),ISNUMBER(BL11)),(BL11-AT11),&quot;&quot;)</f><v></v></c><c r="BW11" s="38" t="str"><f aca="false">IF(AND(ISNUMBER(AR11), ISNUMBER(X11)), AVERAGE(AR11,AP11)-AVERAGE(X11,Z11),&quot;&quot;)</f><v></v></c><c r="BX11" s="38" t="str"><f aca="false">IF(AND(ISNUMBER(BH11), ISNUMBER(X11)), AVERAGE(BH11,BJ11)-AVERAGE(X11,Z11),&quot;&quot;)</f><v></v></c><c r="BY11" s="38" t="str"><f aca="false">IF(ISNUMBER(BX11),BX11,IF(ISNUMBER(BW11),BW11,&quot;&quot;))</f><v></v></c><c r="BZ11" s="38" t="n"><f aca="false">IF(AND(ISNUMBER(SPH_PREOP),ISNUMBER(SE_LAST_)),SPH_PREOP+CYL_PREOP/2,&quot;&quot;)</f><v>-2.875</v></c><c r="CA11" s="38" t="n"><f aca="false">IF(ISNUMBER(SE_12),SE_12,IF(ISNUMBER(SE_6),SE_6,&quot;&quot;))</f><v>0.5</v></c><c r="CB11" s="51" t="n"><f aca="false">IF(AND(ISNUMBER(SE_LAST_),ISNUMBER(REF_TARGET)),SE_LAST_-REF_TARGET,&quot;&quot;)</f><v>1.08</v></c><c r="CC11" s="52" t="n"><f aca="false">IF(ISNUMBER(S11),IF(ISNUMBER(BD11),BD11-S11,IF(ISNUMBER(AL11),AL11-S11,&quot;&quot;)),&quot;&quot;)</f><v>-39</v></c><c r="CD11" s="38" t="str"><f aca="false">IF(ISNUMBER(T11),IF(ISNUMBER(AN11),AN11-T11,IF(ISNUMBER(BF11),BF11-T11,&quot;&quot;)),&quot;&quot;)</f><v></v></c><c r="CE11" s="53" t="n"><f aca="false">IF(ISNUMBER(LAST_SE_ERROR),REF_TARGET,&quot;&quot;)</f><v>-0.58</v></c><c r="CF11" s="53" t="str"><f aca="false">IF(AND(OR(ISNUMBER(BB11),ISNUMBER(AJ11)),ISNUMBER(Q11)),-LOG(20/Q11)--LOG(20/IF(ISNUMBER(BB11),BB11,AJ11)),&quot;&quot;)</f><v></v></c><c r="CG11" s="54" t="n"><f aca="false">IF(ISNUMBER(AZ11),AZ11,IF(ISNUMBER(AH11),AH11,&quot;&quot;))</f><v>1</v></c><c r="CH11" s="54" t="n"><f aca="false">IF(AND(ISNUMBER(CG11),ISNUMBER(O11)),CG11-O11,&quot;&quot;)</f><v>0</v></c><c r="CI11" s="55" t="n"><f aca="false">IF(ISNUMBER(BCVA_12),BCVA_12,IF(ISNUMBER(BCVA_6),BCVA_6,&quot;&quot;))</f><v>25</v></c><c r="CJ11" s="55" t="n"><f aca="false">IF(ISNUMBER(CI11),PREOP_BCVA,&quot;&quot;)</f><v>40</v></c><c r="CK11" s="56" t="n"><f aca="false">IF(AND(REF_TARGET&lt;=0,REF_TARGET&gt;-1),IF(ISNUMBER(UDVA_12),UDVA_12,IF(ISNUMBER(UDVA_6),UDVA_6,&quot;&quot;)),&quot;&quot;)</f><v>0</v></c><c r="CL11" s="53" t="n"><f aca="false">IF(ISNUMBER($CP11),IF(ISNUMBER($AG11),IF(ISNUMBER($EK11),0,1),&quot;&quot;),&quot;&quot;)</f><v>1</v></c><c r="CM11" s="53" t="str"><f aca="false">IF(ISNUMBER($CP11),IF(ISNUMBER($AY11),IF(ISNUMBER($GG11),0,1),&quot;&quot;),&quot;&quot;)</f><v></v></c><c r="CN11" s="136" t="b"><f aca="false">IF(OR(ISNUMBER(MISSING_PENT_6),ISNUMBER(MISSING_PENT_12)),AND(MISSING_PENT_6,MISSING_PENT_12),&quot;&quot;)</f><v>0</v></c><c r="CO11" s="108" t="n"><v>7.85</v></c><c r="CP11" s="38" t="n"><v>7.54</v></c><c r="CQ11" s="38" t="n"><v>3.6</v></c><c r="CR11" s="38" t="n"><v>-1.7</v></c><c r="CS11" s="38" t="n"><v>0.69</v></c><c r="CT11" s="38" t="n"><v>0.78</v></c><c r="CU11" s="38" t="n"><v>2.71</v></c><c r="CV11" s="38" t="n"><v>3.27</v></c><c r="CW11" s="38" t="n"><v>561</v></c><c r="CX11" s="38" t="n"><v>560</v></c><c r="CY11" s="38" t="n"><v>657</v></c><c r="CZ11" s="38" t="n"><v>605</v></c><c r="DA11" s="38" t="n"><v>633</v></c><c r="DB11" s="38" t="n"><v>578</v></c><c r="DC11" s="38" t="n"><v>559</v></c><c r="DD11" s="38" t="n"><v>-0.22</v></c><c r="DE11" s="38" t="n"><v>0.58</v></c><c r="DF11" s="38" t="n"><v>7.69</v></c><c r="DG11" s="38" t="n"><v>7.72</v></c><c r="DH11" s="38" t="n"><v>7.86</v></c><c r="DI11" s="38" t="n"><v>8.17</v></c><c r="DJ11" s="38" t="n"><v>8.6</v></c><c r="DK11" s="38" t="n"><v>9.15</v></c><c r="DL11" s="38" t="n"><v>9.55</v></c><c r="DM11" s="38" t="n"><v>0.8</v></c><c r="DN11" s="38" t="n"><v>6.81</v></c><c r="DO11" s="38" t="n"><v>6.61</v></c><c r="DP11" s="38" t="n"><v>6.58</v></c><c r="DQ11" s="38" t="n"><v>6.94</v></c><c r="DR11" s="38" t="n"><v>7.57</v></c><c r="DS11" s="38" t="n"><v>8.19</v></c><c r="DT11" s="38" t="n"><v>0</v></c><c r="DU11" s="58" t="n"><v>0.8</v></c><c r="DV11" s="59"/><c r="DW11" s="59"/><c r="DX11" s="59"/><c r="DY11" s="59"/><c r="DZ11" s="59"/><c r="EA11" s="59"/><c r="EB11" s="59"/><c r="EC11" s="59"/><c r="ED11" s="59"/><c r="EE11" s="59"/><c r="EF11" s="59"/><c r="EG11" s="59"/><c r="EH11" s="59"/><c r="EI11" s="59"/><c r="EJ11" s="60"/><c r="EK11" s="52"/><c r="EL11" s="38"/><c r="EM11" s="38"/><c r="EN11" s="38"/><c r="EO11" s="38"/><c r="EP11" s="38"/><c r="EQ11" s="38"/><c r="ER11" s="38"/><c r="ES11" s="38"/><c r="ET11" s="38"/><c r="EU11" s="38"/><c r="EV11" s="38"/><c r="EW11" s="38"/><c r="EX11" s="38"/><c r="EY11" s="38"/><c r="EZ11" s="38"/><c r="FA11" s="38"/><c r="FB11" s="38"/><c r="FC11" s="38"/><c r="FD11" s="38"/><c r="FE11" s="38"/><c r="FF11" s="38"/><c r="FG11" s="38"/><c r="FH11" s="38"/><c r="FI11" s="38"/><c r="FJ11" s="38"/><c r="FK11" s="38"/><c r="FL11" s="38"/><c r="FM11" s="38"/><c r="FN11" s="38"/><c r="FO11" s="38"/><c r="FP11" s="38"/><c r="FQ11" s="58"/><c r="FR11" s="59"/><c r="FS11" s="59"/><c r="FT11" s="59"/><c r="FU11" s="59"/><c r="FV11" s="59"/><c r="FW11" s="59"/><c r="FX11" s="59"/><c r="FY11" s="59"/><c r="FZ11" s="59"/><c r="GA11" s="59"/><c r="GB11" s="59"/><c r="GC11" s="59"/><c r="GD11" s="59"/><c r="GE11" s="59"/><c r="GF11" s="61"/><c r="GG11" s="52"/><c r="GH11" s="38"/><c r="GI11" s="38"/><c r="GJ11" s="38"/><c r="GK11" s="38"/><c r="GL11" s="38"/><c r="GM11" s="38"/><c r="GN11" s="38"/><c r="GO11" s="38"/><c r="GP11" s="38"/><c r="GQ11" s="38"/><c r="GR11" s="38"/><c r="GS11" s="38"/><c r="GT11" s="38"/><c r="GU11" s="38"/><c r="GV11" s="38"/><c r="GW11" s="38"/><c r="GX11" s="38"/><c r="GY11" s="38"/><c r="GZ11" s="38"/><c r="HA11" s="38"/><c r="HB11" s="38"/><c r="HC11" s="38"/><c r="HD11" s="38"/><c r="HE11" s="38"/><c r="HF11" s="38"/><c r="HG11" s="38"/><c r="HH11" s="38"/><c r="HI11" s="38"/><c r="HJ11" s="38"/><c r="HK11" s="38"/><c r="HL11" s="38"/><c r="HM11" s="51"/><c r="HN11" s="59"/><c r="HO11" s="59"/><c r="HP11" s="59"/><c r="HQ11" s="59"/><c r="HR11" s="59"/><c r="HS11" s="59"/><c r="HT11" s="59"/><c r="HU11" s="59"/><c r="HV11" s="59"/><c r="HW11" s="59"/><c r="HX11" s="59"/><c r="HY11" s="59"/><c r="HZ11" s="59"/><c r="IA11" s="59"/><c r="IB11" s="61"/><c r="IC11" s="52" t="str"><f aca="false">IF(ISNUMBER(GG11),GG11,IF(ISNUMBER(EK11),EK11,&quot;&quot;))</f><v></v></c><c r="ID11" s="38" t="str"><f aca="false">IF(ISNUMBER(GH11),GH11,IF(ISNUMBER(EL11),EL11,&quot;&quot;))</f><v></v></c><c r="IE11" s="38" t="str"><f aca="false">IF(ISNUMBER(GI11),GI11,IF(ISNUMBER(EM11),EM11,&quot;&quot;))</f><v></v></c><c r="IF11" s="38" t="str"><f aca="false">IF(ISNUMBER(GJ11),GJ11,IF(ISNUMBER(EN11),EN11,&quot;&quot;))</f><v></v></c><c r="IG11" s="38" t="str"><f aca="false">IF(ISNUMBER(GK11),GK11,IF(ISNUMBER(EO11),EO11,&quot;&quot;))</f><v></v></c><c r="IH11" s="38" t="str"><f aca="false">IF(ISNUMBER(GL11),GL11,IF(ISNUMBER(EP11),EP11,&quot;&quot;))</f><v></v></c><c r="II11" s="38" t="str"><f aca="false">IF(ISNUMBER(GM11),GM11,IF(ISNUMBER(EQ11),EQ11,&quot;&quot;))</f><v></v></c><c r="IJ11" s="38" t="str"><f aca="false">IF(ISNUMBER(GN11),GN11,IF(ISNUMBER(ER11),ER11,&quot;&quot;))</f><v></v></c><c r="IK11" s="38" t="str"><f aca="false">IF(ISNUMBER(GO11),GO11,IF(ISNUMBER(ES11),ES11,&quot;&quot;))</f><v></v></c><c r="IL11" s="38" t="str"><f aca="false">IF(ISNUMBER(GP11),GP11,IF(ISNUMBER(ET11),ET11,&quot;&quot;))</f><v></v></c><c r="IM11" s="38" t="str"><f aca="false">IF(ISNUMBER(GQ11),GQ11,IF(ISNUMBER(EU11),EU11,&quot;&quot;))</f><v></v></c><c r="IN11" s="38" t="str"><f aca="false">IF(ISNUMBER(GR11),GR11,IF(ISNUMBER(EV11),EV11,&quot;&quot;))</f><v></v></c><c r="IO11" s="38" t="str"><f aca="false">IF(ISNUMBER(GS11),GS11,IF(ISNUMBER(EW11),EW11,&quot;&quot;))</f><v></v></c><c r="IP11" s="38" t="str"><f aca="false">IF(ISNUMBER(GT11),GT11,IF(ISNUMBER(EX11),EX11,&quot;&quot;))</f><v></v></c><c r="IQ11" s="38" t="str"><f aca="false">IF(ISNUMBER(GU11),GU11,IF(ISNUMBER(EY11),EY11,&quot;&quot;))</f><v></v></c><c r="IR11" s="38" t="str"><f aca="false">IF(ISNUMBER(GV11),GV11,IF(ISNUMBER(EZ11),EZ11,&quot;&quot;))</f><v></v></c><c r="IS11" s="38" t="str"><f aca="false">IF(ISNUMBER(GW11),GW11,IF(ISNUMBER(FA11),FA11,&quot;&quot;))</f><v></v></c><c r="IT11" s="38" t="str"><f aca="false">IF(ISNUMBER(GX11),GX11,IF(ISNUMBER(FB11),FB11,&quot;&quot;))</f><v></v></c><c r="IU11" s="38" t="str"><f aca="false">IF(ISNUMBER(GY11),GY11,IF(ISNUMBER(FC11),FC11,&quot;&quot;))</f><v></v></c><c r="IV11" s="38" t="str"><f aca="false">IF(ISNUMBER(GZ11),GZ11,IF(ISNUMBER(FD11),FD11,&quot;&quot;))</f><v></v></c><c r="IW11" s="38" t="str"><f aca="false">IF(ISNUMBER(HA11),HA11,IF(ISNUMBER(FE11),FE11,&quot;&quot;))</f><v></v></c><c r="IX11" s="38" t="str"><f aca="false">IF(ISNUMBER(HB11),HB11,IF(ISNUMBER(FF11),FF11,&quot;&quot;))</f><v></v></c><c r="IY11" s="38" t="str"><f aca="false">IF(ISNUMBER(HC11),HC11,IF(ISNUMBER(FG11),FG11,&quot;&quot;))</f><v></v></c><c r="IZ11" s="38" t="str"><f aca="false">IF(ISNUMBER(HD11),HD11,IF(ISNUMBER(FH11),FH11,&quot;&quot;))</f><v></v></c><c r="JA11" s="38" t="str"><f aca="false">IF(ISNUMBER(HE11),HE11,IF(ISNUMBER(FI11),FI11,&quot;&quot;))</f><v></v></c><c r="JB11" s="38" t="str"><f aca="false">IF(ISNUMBER(HF11),HF11,IF(ISNUMBER(FJ11),FJ11,&quot;&quot;))</f><v></v></c><c r="JC11" s="38" t="str"><f aca="false">IF(ISNUMBER(HG11),HG11,IF(ISNUMBER(FK11),FK11,&quot;&quot;))</f><v></v></c><c r="JD11" s="38" t="str"><f aca="false">IF(ISNUMBER(HH11),HH11,IF(ISNUMBER(FL11),FL11,&quot;&quot;))</f><v></v></c><c r="JE11" s="38" t="str"><f aca="false">IF(ISNUMBER(HI11),HI11,IF(ISNUMBER(FM11),FM11,&quot;&quot;))</f><v></v></c><c r="JF11" s="38" t="str"><f aca="false">IF(ISNUMBER(HJ11),HJ11,IF(ISNUMBER(FN11),FN11,&quot;&quot;))</f><v></v></c><c r="JG11" s="38" t="str"><f aca="false">IF(ISNUMBER(HK11),HK11,IF(ISNUMBER(FO11),FO11,&quot;&quot;))</f><v></v></c><c r="JH11" s="51" t="str"><f aca="false">IF(ISNUMBER(HL11),HL11,IF(ISNUMBER(FP11),FP11,&quot;&quot;))</f><v></v></c><c r="JI11" s="59" t="str"><f aca="false">IF(ISNUMBER(HM11),HM11,IF(ISNUMBER(FQ11),FQ11,&quot;&quot;))</f><v></v></c><c r="JJ11" s="59" t="str"><f aca="false">IF(ISNUMBER(HN11),HN11,IF(ISNUMBER(FR11),FR11,&quot;&quot;))</f><v></v></c><c r="JK11" s="59" t="str"><f aca="false">IF(ISNUMBER(HO11),HO11,IF(ISNUMBER(FS11),FS11,&quot;&quot;))</f><v></v></c><c r="JL11" s="59" t="str"><f aca="false">IF(ISNUMBER(HP11),HP11,IF(ISNUMBER(FT11),FT11,&quot;&quot;))</f><v></v></c><c r="JM11" s="59" t="str"><f aca="false">IF(ISNUMBER(HQ11),HQ11,IF(ISNUMBER(FU11),FU11,&quot;&quot;))</f><v></v></c><c r="JN11" s="59" t="str"><f aca="false">IF(ISNUMBER(HR11),HR11,IF(ISNUMBER(FV11),FV11,&quot;&quot;))</f><v></v></c><c r="JO11" s="59" t="str"><f aca="false">IF(ISNUMBER(HS11),HS11,IF(ISNUMBER(FW11),FW11,&quot;&quot;))</f><v></v></c><c r="JP11" s="59" t="str"><f aca="false">IF(ISNUMBER(HT11),HT11,IF(ISNUMBER(FX11),FX11,&quot;&quot;))</f><v></v></c><c r="JQ11" s="59" t="str"><f aca="false">IF(ISNUMBER(HU11),HU11,IF(ISNUMBER(FY11),FY11,&quot;&quot;))</f><v></v></c><c r="JR11" s="59" t="str"><f aca="false">IF(ISNUMBER(HV11),HV11,IF(ISNUMBER(FZ11),FZ11,&quot;&quot;))</f><v></v></c><c r="JS11" s="59" t="str"><f aca="false">IF(ISNUMBER(HW11),HW11,IF(ISNUMBER(GA11),GA11,&quot;&quot;))</f><v></v></c><c r="JT11" s="59" t="str"><f aca="false">IF(ISNUMBER(HX11),HX11,IF(ISNUMBER(GB11),GB11,&quot;&quot;))</f><v></v></c><c r="JU11" s="59" t="str"><f aca="false">IF(ISNUMBER(HY11),HY11,IF(ISNUMBER(GC11),GC11,&quot;&quot;))</f><v></v></c><c r="JV11" s="59" t="str"><f aca="false">IF(ISNUMBER(HZ11),HZ11,IF(ISNUMBER(GD11),GD11,&quot;&quot;))</f><v></v></c><c r="JW11" s="59" t="str"><f aca="false">IF(ISNUMBER(IA11),IA11,IF(ISNUMBER(GE11),GE11,&quot;&quot;))</f><v></v></c><c r="JX11" s="61" t="str"><f aca="false">IF(ISNUMBER(IB11),IB11,IF(ISNUMBER(GF11),GF11,&quot;&quot;))</f><v></v></c><c r="JY11" s="52" t="str"><f aca="false">IF(AND(ISNUMBER(IC11),ISNUMBER(CO11)),IC11-CO11,&quot;&quot;)</f><v></v></c><c r="JZ11" s="38" t="str"><f aca="false">IF(AND(ISNUMBER(ID11),ISNUMBER(CP11)),ID11-CP11,&quot;&quot;)</f><v></v></c><c r="KA11" s="38" t="str"><f aca="false">IF(AND(ISNUMBER(IE11),ISNUMBER(CQ11)),IE11-CQ11,&quot;&quot;)</f><v></v></c><c r="KB11" s="38" t="str"><f aca="false">IF(AND(ISNUMBER(IF11),ISNUMBER(CR11)),IF11-CR11,&quot;&quot;)</f><v></v></c><c r="KC11" s="38" t="str"><f aca="false">IF(AND(ISNUMBER(IG11),ISNUMBER(CS11)),IG11-CS11,&quot;&quot;)</f><v></v></c><c r="KD11" s="38" t="str"><f aca="false">IF(AND(ISNUMBER(IH11),ISNUMBER(CT11)),IH11-CT11,&quot;&quot;)</f><v></v></c><c r="KE11" s="38" t="str"><f aca="false">IF(AND(ISNUMBER(II11),ISNUMBER(CU11)),II11-CU11,&quot;&quot;)</f><v></v></c><c r="KF11" s="38" t="str"><f aca="false">IF(AND(ISNUMBER(IJ11),ISNUMBER(CV11)),IJ11-CV11,&quot;&quot;)</f><v></v></c><c r="KG11" s="38" t="str"><f aca="false">IF(AND(ISNUMBER(IK11),ISNUMBER(CW11)),IK11-CW11,&quot;&quot;)</f><v></v></c><c r="KH11" s="38" t="str"><f aca="false">IF(AND(ISNUMBER(IL11),ISNUMBER(CX11)),IL11-CX11,&quot;&quot;)</f><v></v></c><c r="KI11" s="38" t="str"><f aca="false">IF(AND(ISNUMBER(IM11),ISNUMBER(CY11)),IM11-CY11,&quot;&quot;)</f><v></v></c><c r="KJ11" s="38" t="str"><f aca="false">IF(AND(ISNUMBER(IN11),ISNUMBER(CZ11)),IN11-CZ11,&quot;&quot;)</f><v></v></c><c r="KK11" s="38" t="str"><f aca="false">IF(AND(ISNUMBER(IO11),ISNUMBER(DA11)),IO11-DA11,&quot;&quot;)</f><v></v></c><c r="KL11" s="38" t="str"><f aca="false">IF(AND(ISNUMBER(IP11),ISNUMBER(DB11)),IP11-DB11,&quot;&quot;)</f><v></v></c><c r="KM11" s="38" t="str"><f aca="false">IF(AND(ISNUMBER(IQ11),ISNUMBER(DC11)),IQ11-DC11,&quot;&quot;)</f><v></v></c><c r="KN11" s="38" t="str"><f aca="false">IF(AND(ISNUMBER(IR11),ISNUMBER(DD11)),IR11-DD11,&quot;&quot;)</f><v></v></c><c r="KO11" s="38" t="str"><f aca="false">IF(AND(ISNUMBER(IS11),ISNUMBER(DE11)),IS11-DE11,&quot;&quot;)</f><v></v></c><c r="KP11" s="38" t="str"><f aca="false">IF(AND(ISNUMBER(IT11),ISNUMBER(DF11)),IT11-DF11,&quot;&quot;)</f><v></v></c><c r="KQ11" s="38" t="str"><f aca="false">IF(AND(ISNUMBER(IU11),ISNUMBER(DG11)),IU11-DG11,&quot;&quot;)</f><v></v></c><c r="KR11" s="38" t="str"><f aca="false">IF(AND(ISNUMBER(IV11),ISNUMBER(DH11)),IV11-DH11,&quot;&quot;)</f><v></v></c><c r="KS11" s="38" t="str"><f aca="false">IF(AND(ISNUMBER(IW11),ISNUMBER(DI11)),IW11-DI11,&quot;&quot;)</f><v></v></c><c r="KT11" s="38" t="str"><f aca="false">IF(AND(ISNUMBER(IX11),ISNUMBER(DJ11)),IX11-DJ11,&quot;&quot;)</f><v></v></c><c r="KU11" s="38" t="str"><f aca="false">IF(AND(ISNUMBER(IY11),ISNUMBER(DK11)),IY11-DK11,&quot;&quot;)</f><v></v></c><c r="KV11" s="38" t="str"><f aca="false">IF(AND(ISNUMBER(IZ11),ISNUMBER(DL11)),IZ11-DL11,&quot;&quot;)</f><v></v></c><c r="KW11" s="38" t="str"><f aca="false">IF(AND(ISNUMBER(JA11),ISNUMBER(DM11)),JA11-DM11,&quot;&quot;)</f><v></v></c><c r="KX11" s="38" t="str"><f aca="false">IF(AND(ISNUMBER(JB11),ISNUMBER(DN11)),JB11-DN11,&quot;&quot;)</f><v></v></c><c r="KY11" s="38" t="str"><f aca="false">IF(AND(ISNUMBER(JC11),ISNUMBER(DO11)),JC11-DO11,&quot;&quot;)</f><v></v></c><c r="KZ11" s="38" t="str"><f aca="false">IF(AND(ISNUMBER(JD11),ISNUMBER(DP11)),JD11-DP11,&quot;&quot;)</f><v></v></c><c r="LA11" s="38" t="str"><f aca="false">IF(AND(ISNUMBER(JE11),ISNUMBER(DQ11)),JE11-DQ11,&quot;&quot;)</f><v></v></c><c r="LB11" s="38" t="str"><f aca="false">IF(AND(ISNUMBER(JF11),ISNUMBER(DR11)),JF11-DR11,&quot;&quot;)</f><v></v></c><c r="LC11" s="38" t="str"><f aca="false">IF(AND(ISNUMBER(JG11),ISNUMBER(DS11)),JG11-DS11,&quot;&quot;)</f><v></v></c><c r="LD11" s="38" t="str"><f aca="false">IF(AND(ISNUMBER(JH11),ISNUMBER(DT11)),JH11-DT11,&quot;&quot;)</f><v></v></c><c r="LE11" s="38" t="str"><f aca="false">IF(AND(ISNUMBER(JI11),ISNUMBER(DU11)),JI11-DU11,&quot;&quot;)</f><v></v></c><c r="LF11" s="38" t="str"><f aca="false">IF(AND(ISNUMBER(JJ11),ISNUMBER(DV11)),JJ11-DV11,&quot;&quot;)</f><v></v></c><c r="LG11" s="38" t="str"><f aca="false">IF(AND(ISNUMBER(JK11),ISNUMBER(DW11)),JK11-DW11,&quot;&quot;)</f><v></v></c><c r="LH11" s="38" t="str"><f aca="false">IF(AND(ISNUMBER(JL11),ISNUMBER(DX11)),JL11-DX11,&quot;&quot;)</f><v></v></c><c r="LI11" s="38" t="str"><f aca="false">IF(AND(ISNUMBER(JM11),ISNUMBER(DY11)),JM11-DY11,&quot;&quot;)</f><v></v></c><c r="LJ11" s="38" t="str"><f aca="false">IF(AND(ISNUMBER(JN11),ISNUMBER(DZ11)),JN11-DZ11,&quot;&quot;)</f><v></v></c><c r="LK11" s="38" t="str"><f aca="false">IF(AND(ISNUMBER(JO11),ISNUMBER(EA11)),JO11-EA11,&quot;&quot;)</f><v></v></c><c r="LL11" s="38" t="str"><f aca="false">IF(AND(ISNUMBER(JP11),ISNUMBER(EB11)),JP11-EB11,&quot;&quot;)</f><v></v></c><c r="LM11" s="38" t="str"><f aca="false">IF(AND(ISNUMBER(JQ11),ISNUMBER(EC11)),JQ11-EC11,&quot;&quot;)</f><v></v></c><c r="LN11" s="38" t="str"><f aca="false">IF(AND(ISNUMBER(JR11),ISNUMBER(ED11)),JR11-ED11,&quot;&quot;)</f><v></v></c><c r="LO11" s="38" t="str"><f aca="false">IF(AND(ISNUMBER(JS11),ISNUMBER(EE11)),JS11-EE11,&quot;&quot;)</f><v></v></c><c r="LP11" s="38" t="str"><f aca="false">IF(AND(ISNUMBER(JT11),ISNUMBER(EF11)),JT11-EF11,&quot;&quot;)</f><v></v></c><c r="LQ11" s="38" t="str"><f aca="false">IF(AND(ISNUMBER(JU11),ISNUMBER(EG11)),JU11-EG11,&quot;&quot;)</f><v></v></c><c r="LR11" s="38" t="str"><f aca="false">IF(AND(ISNUMBER(JV11),ISNUMBER(EH11)),JV11-EH11,&quot;&quot;)</f><v></v></c><c r="LS11" s="38" t="str"><f aca="false">IF(AND(ISNUMBER(JW11),ISNUMBER(EI11)),JW11-EI11,&quot;&quot;)</f><v></v></c><c r="LT11" s="38" t="str"><f aca="false">IF(AND(ISNUMBER(JX11),ISNUMBER(EJ11)),JX11-EJ11,&quot;&quot;)</f><v></v></c><c r="LU11" s="38" t="str"><f aca="false">IF(AND(ISNUMBER(HN11),ISNUMBER(FR11)),HN11-FR11,&quot;&quot;)</f><v></v></c><c r="LV11" s="38" t="str"><f aca="false">IF(AND(ISNUMBER(HO11),ISNUMBER(FS11)),HO11-FS11,&quot;&quot;)</f><v></v></c><c r="LW11" s="38" t="str"><f aca="false">IF(AND(ISNUMBER(HS11),ISNUMBER(FW11)),HS11-FW11,&quot;&quot;)</f><v></v></c><c r="LX11" s="38" t="n"><f aca="false">HT11-FX11</f><v>0</v></c></row></sheetData><conditionalFormatting sqref="AS1"><cfRule aboveAverage="0" bottom="0" dxfId="0" equalAverage="0" operator="equal" percent="0" priority="2" rank="0" text="" type="cellIs"><formula>"MISSING"</formula></cfRule></conditionalFormatting><conditionalFormatting sqref="AS2"><cfRule aboveAverage="0" bottom="0" dxfId="0" equalAverage="0" operator="equal" percent="0" priority="3" rank="0" text="" type="cellIs"><formula>"MISSING"</formula></cfRule></conditionalFormatting><conditionalFormatting sqref="BJ2"><cfRule aboveAverage="0" bottom="0" dxfId="0" equalAverage="0" operator="equal" percent="0" priority="4" rank="0" text="" type="cellIs"><formula>"MISSING"</formula></cfRule></conditionalFormatting><conditionalFormatting sqref="AS3"><cfRule aboveAverage="0" bottom="0" dxfId="0" equalAverage="0" operator="equal" percent="0" priority="5" rank="0" text="" type="cellIs"><formula>"MISSING"</formula></cfRule></conditionalFormatting><conditionalFormatting sqref="BJ3"><cfRule aboveAverage="0" bottom="0" dxfId="0" equalAverage="0" operator="equal" percent="0" priority="6" rank="0" text="" type="cellIs"><formula>"MISSING"</formula></cfRule></conditionalFormatting><conditionalFormatting sqref="AS4"><cfRule aboveAverage="0" bottom="0" dxfId="0" equalAverage="0" operator="equal" percent="0" priority="7" rank="0" text="" type="cellIs"><formula>"MISSING"</formula></cfRule></conditionalFormatting><conditionalFormatting sqref="BJ4"><cfRule aboveAverage="0" bottom="0" dxfId="0" equalAverage="0" operator="equal" percent="0" priority="8" rank="0" text="" type="cellIs"><formula>"MISSING"</formula></cfRule></conditionalFormatting><conditionalFormatting sqref="AC5"><cfRule aboveAverage="0" bottom="0" dxfId="0" equalAverage="0" operator="expression" percent="0" priority="9" rank="0" text="" type="expression"><formula>(TODAY()-$A5)>6*30</formula></cfRule></conditionalFormatting><conditionalFormatting sqref="AS5"><cfRule aboveAverage="0" bottom="0" dxfId="0" equalAverage="0" operator="equal" percent="0" priority="10" rank="0" text="" type="cellIs"><formula>"MISSING"</formula></cfRule></conditionalFormatting><conditionalFormatting sqref="BJ5"><cfRule aboveAverage="0" bottom="0" dxfId="0" equalAverage="0" operator="equal" percent="0" priority="11" rank="0" text="" type="cellIs"><formula>"MISSING"</formula></cfRule></conditionalFormatting><conditionalFormatting sqref="AT5"><cfRule aboveAverage="0" bottom="0" dxfId="0" equalAverage="0" operator="expression" percent="0" priority="12" rank="0" text="" type="expression"><formula>(TODAY()-$A5)>9*30</formula></cfRule></conditionalFormatting><conditionalFormatting sqref="BM6"><cfRule aboveAverage="0" bottom="0" dxfId="0" equalAverage="0" operator="equal" percent="0" priority="13" rank="0" text="" type="cellIs"><formula>"MISSING"</formula></cfRule></conditionalFormatting><conditionalFormatting sqref="AT6:AU6"><cfRule aboveAverage="0" bottom="0" dxfId="0" equalAverage="0" operator="equal" percent="0" priority="14" rank="0" text="" type="cellIs"><formula>"MISSING"</formula></cfRule></conditionalFormatting><conditionalFormatting sqref="BL6"><cfRule aboveAverage="0" bottom="0" dxfId="0" equalAverage="0" operator="equal" percent="0" priority="15" rank="0" text="" type="cellIs"><formula>"MISSING"</formula></cfRule></conditionalFormatting><conditionalFormatting sqref="AV6"><cfRule aboveAverage="0" bottom="0" dxfId="0" equalAverage="0" operator="expression" percent="0" priority="16" rank="0" text="" type="expression"><formula>(TODAY()-$A6)>9*30</formula></cfRule></conditionalFormatting><conditionalFormatting sqref="AD6"><cfRule aboveAverage="0" bottom="0" dxfId="0" equalAverage="0" operator="expression" percent="0" priority="17" rank="0" text="" type="expression"><formula>AND((TODAY()-$A6)>6*30,(TODAY()-$A6)<9*30)</formula></cfRule></conditionalFormatting><conditionalFormatting sqref="AV6"><cfRule aboveAverage="0" bottom="0" dxfId="0" equalAverage="0" operator="expression" percent="0" priority="18" rank="0" text="" type="expression"><formula>(TODAY()-AV6)<1</formula></cfRule><cfRule aboveAverage="0" bottom="0" dxfId="0" equalAverage="0" operator="expression" percent="0" priority="19" rank="0" text="" type="expression"><formula>AND((AV6>1),(TODAY()-AV6)>1)</formula></cfRule></conditionalFormatting><conditionalFormatting sqref="I6"><cfRule aboveAverage="0" bottom="0" dxfId="0" equalAverage="0" operator="duplicateValues" percent="0" priority="20" rank="0" text="" type="duplicateValues"><formula>0</formula></cfRule></conditionalFormatting><conditionalFormatting sqref="K6:AB6"><cfRule aboveAverage="0" bottom="0" dxfId="0" equalAverage="0" operator="expression" percent="0" priority="21" rank="0" text="" type="expression"><formula>LEN(TRIM(K6))=0</formula></cfRule></conditionalFormatting><conditionalFormatting sqref="AT7:AU7"><cfRule aboveAverage="0" bottom="0" dxfId="0" equalAverage="0" operator="equal" percent="0" priority="22" rank="0" text="" type="cellIs"><formula>"MISSING"</formula></cfRule></conditionalFormatting><conditionalFormatting sqref="AD7"><cfRule aboveAverage="0" bottom="0" dxfId="0" equalAverage="0" operator="expression" percent="0" priority="23" rank="0" text="" type="expression"><formula>AND((TODAY()-$A7)>6*30,(TODAY()-$A7)<9*30)</formula></cfRule></conditionalFormatting><conditionalFormatting sqref="AV7"><cfRule aboveAverage="0" bottom="0" dxfId="0" equalAverage="0" operator="expression" percent="0" priority="24" rank="0" text="" type="expression"><formula>(TODAY()-AV7)<1</formula></cfRule><cfRule aboveAverage="0" bottom="0" dxfId="0" equalAverage="0" operator="expression" percent="0" priority="25" rank="0" text="" type="expression"><formula>AND((AV7>1),(TODAY()-AV7)>1)</formula></cfRule></conditionalFormatting><conditionalFormatting sqref="I7"><cfRule aboveAverage="0" bottom="0" dxfId="0" equalAverage="0" operator="duplicateValues" percent="0" priority="26" rank="0" text="" type="duplicateValues"><formula>0</formula></cfRule></conditionalFormatting><conditionalFormatting sqref="K7:AB7"><cfRule aboveAverage="0" bottom="0" dxfId="0" equalAverage="0" operator="expression" percent="0" priority="27" rank="0" text="" type="expression"><formula>LEN(TRIM(K7))=0</formula></cfRule></conditionalFormatting><conditionalFormatting sqref="BM7"><cfRule aboveAverage="0" bottom="0" dxfId="0" equalAverage="0" operator="equal" percent="0" priority="28" rank="0" text="" type="cellIs"><formula>"MISSING"</formula></cfRule></conditionalFormatting><printOptions headings="false" gridLines="false" gridLinesSet="true" horizontalCentered="false" verticalCentered="false"/><pageMargins left="0.7" right="0.7" top="0.75" bottom="0.75" header="0.511805555555555" footer="0.511805555555555"/>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<headerFooter differentFirst="false" differentOddEven="false"><oddHeader></oddHeader><oddFooter></oddFooter></headerFooter></worksheet>
</file>

<file path=xl/worksheets/sheet3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1:D131"/><sheetViews>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1" zoomScaleNormal="81" zoomScalePageLayoutView="100"><selection activeCell="Q27" activeCellId="0" pane="topLeft" sqref="Q27"/></sheetView></sheetViews><sheetFormatPr defaultRowHeight="12.75"></sheetFormatPr><cols><col collapsed="false" hidden="false" max="1" min="1" style="0" width="9.14285714285714"/><col collapsed="false" hidden="false" max="2" min="2" style="0" width="15.5714285714286"/><col collapsed="false" hidden="false" max="4" min="3" style="0" width="9.14285714285714"/><col collapsed="false" hidden="false" max="1025" min="5" style="0" width="8.72959183673469"/></cols><sheetData><row collapsed="false" customFormat="false" customHeight="false" hidden="false" ht="51" outlineLevel="0" r="1"><c r="A1" s="112" t="s"><v>8</v></c><c r="B1" s="137" t="s"><v>587</v></c><c r="C1" s="118" t="s"><v>24</v></c><c r="D1" s="13" t="s"><v>25</v></c></row><row collapsed="false" customFormat="false" customHeight="false" hidden="false" ht="12.75" outlineLevel="0" r="2"><c r="A2" s="48" t="n"><v>1835988</v></c><c r="B2" s="38" t="n"><v>-2.205</v></c><c r="C2" s="38" t="n"><v>656</v></c><c r="D2" s="38" t="n"><v>24.48</v></c></row><row collapsed="false" customFormat="false" customHeight="false" hidden="false" ht="12.75" outlineLevel="0" r="3"><c r="A3" s="48" t="n"><v>1828136</v></c><c r="B3" s="38" t="n"><v>-2.18</v></c><c r="C3" s="38" t="n"><v>684</v></c><c r="D3" s="38" t="n"><v>23.02</v></c></row><row collapsed="false" customFormat="false" customHeight="false" hidden="false" ht="12.75" outlineLevel="0" r="4"><c r="A4" s="48" t="n"><v>1835988</v></c><c r="B4" s="38" t="n"><v>-2.05</v></c><c r="C4" s="38" t="n"><v>681</v></c><c r="D4" s="38" t="n"><v>24.34</v></c></row><row collapsed="false" customFormat="false" customHeight="false" hidden="false" ht="12.75" outlineLevel="0" r="5"><c r="A5" s="48" t="n"><v>1835069</v></c><c r="B5" s="38" t="n"><v>-1.69</v></c><c r="C5" s="38" t="n"><v>566</v></c><c r="D5" s="38" t="n"><v>22.5</v></c></row><row collapsed="false" customFormat="false" customHeight="false" hidden="false" ht="12.75" outlineLevel="0" r="6"><c r="A6" s="48" t="n"><v>1827528</v></c><c r="B6" s="38" t="n"><v>-1.485</v></c><c r="C6" s="38" t="n"><v>516</v></c><c r="D6" s="38" t="n"><v>22.7</v></c></row><row collapsed="false" customFormat="false" customHeight="false" hidden="false" ht="12.75" outlineLevel="0" r="7"><c r="A7" s="48" t="n"><v>1835069</v></c><c r="B7" s="38" t="n"><v>-1.14</v></c><c r="C7" s="38" t="n"><v>582</v></c><c r="D7" s="38" t="n"><v>22.45</v></c></row><row collapsed="false" customFormat="false" customHeight="false" hidden="false" ht="12.75" outlineLevel="0" r="8"><c r="A8" s="48" t="n"><v>1834781</v></c><c r="B8" s="38" t="n"><v>-1.075</v></c><c r="C8" s="38" t="n"><v>613</v></c><c r="D8" s="38" t="n"><v>24.13</v></c></row><row collapsed="false" customFormat="false" customHeight="false" hidden="false" ht="12.75" outlineLevel="0" r="9"><c r="A9" s="48" t="n"><v>1836425</v></c><c r="B9" s="38" t="n"><v>-1.05</v></c></row><row collapsed="false" customFormat="false" customHeight="false" hidden="false" ht="12.75" outlineLevel="0" r="10"><c r="A10" s="65" t="n"><v>1836165</v></c><c r="B10" s="38" t="n"><v>-0.885</v></c><c r="C10" s="36" t="n"><v>517</v></c><c r="D10" s="38" t="n"><v>23.37</v></c></row><row collapsed="false" customFormat="false" customHeight="false" hidden="false" ht="12.75" outlineLevel="0" r="11"><c r="A11" s="48" t="n"><v>1835205</v></c><c r="B11" s="38" t="n"><v>-0.73</v></c><c r="C11" s="38" t="n"><v>600</v></c><c r="D11" s="38" t="n"><v>26.59</v></c></row><row collapsed="false" customFormat="false" customHeight="false" hidden="false" ht="12.75" outlineLevel="0" r="12"><c r="A12" s="48" t="n"><v>1836026</v></c><c r="B12" s="38" t="n"><v>-0.72</v></c><c r="D12" s="38" t="n"><v>22.25</v></c></row><row collapsed="false" customFormat="false" customHeight="false" hidden="false" ht="12.75" outlineLevel="0" r="13"><c r="A13" s="48" t="n"><v>1835691</v></c><c r="B13" s="38" t="n"><v>-0.72</v></c><c r="C13" s="38" t="n"><v>819</v></c><c r="D13" s="38" t="n"><v>21.48</v></c></row><row collapsed="false" customFormat="false" customHeight="false" hidden="false" ht="12.75" outlineLevel="0" r="14"><c r="A14" s="48" t="n"><v>1836425</v></c><c r="B14" s="38" t="n"><v>-0.39</v></c><c r="C14" s="38" t="n"><v>680</v></c></row><row collapsed="false" customFormat="false" customHeight="false" hidden="false" ht="12.75" outlineLevel="0" r="15"><c r="A15" s="48" t="n"><v>1835205</v></c><c r="B15" s="38" t="n"><v>-0.365</v></c><c r="C15" s="38" t="n"><v>599</v></c><c r="D15" s="38" t="n"><v>26.53</v></c></row><row collapsed="false" customFormat="false" customHeight="false" hidden="false" ht="12.75" outlineLevel="0" r="16"><c r="A16" s="48" t="n"><v>1835663</v></c><c r="B16" s="38" t="n"><v>-0.36</v></c><c r="C16" s="38" t="n"><v>697</v></c><c r="D16" s="38" t="n"><v>23.83</v></c></row><row collapsed="false" customFormat="false" customHeight="false" hidden="false" ht="12.75" outlineLevel="0" r="17"><c r="A17" s="65" t="n"><v>1834386</v></c><c r="B17" s="38" t="n"><v>-0.345</v></c><c r="C17" s="38" t="n"><v>569</v></c><c r="D17" s="38" t="n"><v>24.64</v></c></row><row collapsed="false" customFormat="false" customHeight="false" hidden="false" ht="12.75" outlineLevel="0" r="18"><c r="A18" s="48" t="n"><v>1833733</v></c><c r="B18" s="38" t="n"><v>-0.29</v></c></row><row collapsed="false" customFormat="false" customHeight="false" hidden="false" ht="12.75" outlineLevel="0" r="19"><c r="A19" s="48" t="n"><v>1835959</v></c><c r="B19" s="38" t="n"><v>-0.23</v></c><c r="C19" s="38" t="n"><v>646</v></c><c r="D19" s="38" t="n"><v>43.55</v></c></row><row collapsed="false" customFormat="false" customHeight="false" hidden="false" ht="12.75" outlineLevel="0" r="20"><c r="A20" s="48" t="n"><v>1836533</v></c><c r="B20" s="38" t="n"><v>-0.23</v></c><c r="C20" s="38" t="n"><v>631</v></c><c r="D20" s="38" t="n"><v>23.74</v></c></row><row collapsed="false" customFormat="false" customHeight="false" hidden="false" ht="12.75" outlineLevel="0" r="21"><c r="A21" s="48" t="n"><v>1835772</v></c><c r="B21" s="38" t="n"><v>-0.22</v></c><c r="D21" s="38" t="n"><v>25.33</v></c></row><row collapsed="false" customFormat="false" customHeight="false" hidden="false" ht="12.75" outlineLevel="0" r="22"><c r="A22" s="48" t="n"><v>1828136</v></c><c r="B22" s="38" t="n"><v>-0.21</v></c><c r="C22" s="38" t="n"><v>647</v></c><c r="D22" s="38" t="n"><v>22.95</v></c></row><row collapsed="false" customFormat="false" customHeight="false" hidden="false" ht="12.75" outlineLevel="0" r="23"><c r="A23" s="48" t="n"><v>1835804</v></c><c r="B23" s="38" t="n"><v>-0.18</v></c><c r="C23" s="38" t="n"><v>659</v></c><c r="D23" s="38" t="n"><v>22.64</v></c></row><row collapsed="false" customFormat="false" customHeight="false" hidden="false" ht="12.75" outlineLevel="0" r="24"><c r="A24" s="48" t="n"><v>1836300</v></c><c r="B24" s="38" t="n"><v>-0.17</v></c><c r="C24" s="38" t="n"><v>594</v></c><c r="D24" s="38" t="n"><v>24.91</v></c></row><row collapsed="false" customFormat="false" customHeight="false" hidden="false" ht="12.75" outlineLevel="0" r="25"><c r="A25" s="48" t="n"><v>1836315</v></c><c r="B25" s="38" t="n"><v>-0.155</v></c><c r="C25" s="38" t="n"><v>599</v></c><c r="D25" s="38" t="n"><v>24.55</v></c></row><row collapsed="false" customFormat="false" customHeight="false" hidden="false" ht="12.75" outlineLevel="0" r="26"><c r="A26" s="48" t="n"><v>1835272</v></c><c r="B26" s="38" t="n"><v>-0.145</v></c><c r="C26" s="38" t="n"><v>566</v></c><c r="D26" s="38" t="n"><v>23.34</v></c></row><row collapsed="false" customFormat="false" customHeight="false" hidden="false" ht="12.75" outlineLevel="0" r="27"><c r="A27" s="48" t="n"><v>1831350</v></c><c r="B27" s="38" t="n"><v>-0.105</v></c><c r="C27" s="38" t="n"><v>644</v></c><c r="D27" s="38" t="n"><v>23.13</v></c></row><row collapsed="false" customFormat="false" customHeight="false" hidden="false" ht="12.75" outlineLevel="0" r="28"><c r="A28" s="48" t="n"><v>1834124</v></c><c r="B28" s="38" t="n"><v>-0.105</v></c><c r="C28" s="38" t="n"><v>601</v></c></row><row collapsed="false" customFormat="false" customHeight="false" hidden="false" ht="12.75" outlineLevel="0" r="29"><c r="A29" s="48" t="n"><v>1832258</v></c><c r="B29" s="38" t="n"><v>-0.005</v></c><c r="C29" s="38" t="n"><v>593</v></c><c r="D29" s="38" t="n"><v>23.41</v></c></row><row collapsed="false" customFormat="false" customHeight="false" hidden="false" ht="12.75" outlineLevel="0" r="30"><c r="A30" s="48" t="n"><v>1834364</v></c><c r="B30" s="38" t="n"><v>0.02</v></c><c r="C30" s="38" t="n"><v>589</v></c><c r="D30" s="38" t="n"><v>25.59</v></c></row><row collapsed="false" customFormat="false" customHeight="false" hidden="false" ht="12.75" outlineLevel="0" r="31"><c r="A31" s="48" t="n"><v>1805730</v></c><c r="B31" s="38" t="n"><v>0.05</v></c><c r="C31" s="38" t="n"><v>599</v></c><c r="D31" s="38" t="n"><v>25.07</v></c></row><row collapsed="false" customFormat="false" customHeight="false" hidden="false" ht="12.75" outlineLevel="0" r="32"><c r="A32" s="48" t="n"><v>1835815</v></c><c r="B32" s="38" t="n"><v>0.05</v></c><c r="C32" s="38" t="n"><v>610</v></c><c r="D32" s="38" t="n"><v>24.04</v></c></row><row collapsed="false" customFormat="false" customHeight="false" hidden="false" ht="12.75" outlineLevel="0" r="33"><c r="A33" s="48" t="n"><v>1831717</v></c><c r="B33" s="38" t="n"><v>0.08</v></c><c r="C33" s="38" t="n"><v>613</v></c><c r="D33" s="38" t="n"><v>24.03</v></c></row><row collapsed="false" customFormat="false" customHeight="false" hidden="false" ht="12.75" outlineLevel="0" r="34"><c r="A34" s="48" t="n"><v>1836088</v></c><c r="B34" s="38" t="n"><v>0.125</v></c><c r="C34" s="38" t="n"><v>602</v></c><c r="D34" s="38" t="n"><v>22.38</v></c></row><row collapsed="false" customFormat="false" customHeight="false" hidden="false" ht="12.75" outlineLevel="0" r="35"><c r="A35" s="48" t="n"><v>1836549</v></c><c r="B35" s="38" t="n"><v>0.155</v></c><c r="C35" s="38" t="n"><v>619</v></c><c r="D35" s="38" t="n"><v>26.17</v></c></row><row collapsed="false" customFormat="false" customHeight="false" hidden="false" ht="12.75" outlineLevel="0" r="36"><c r="A36" s="48" t="n"><v>1835157</v></c><c r="B36" s="38" t="n"><v>0.2</v></c><c r="C36" s="38" t="n"><v>684</v></c><c r="D36" s="38" t="n"><v>24.86</v></c></row><row collapsed="false" customFormat="false" customHeight="false" hidden="false" ht="12.75" outlineLevel="0" r="37"><c r="A37" s="48" t="n"><v>1836229</v></c><c r="B37" s="38" t="n"><v>0.21</v></c></row><row collapsed="false" customFormat="false" customHeight="false" hidden="false" ht="12.75" outlineLevel="0" r="38"><c r="A38" s="48" t="n"><v>1829809</v></c><c r="B38" s="38" t="n"><v>0.255</v></c><c r="C38" s="38" t="n"><v>564</v></c><c r="D38" s="38" t="n"><v>26.78</v></c></row><row collapsed="false" customFormat="false" customHeight="false" hidden="false" ht="12.75" outlineLevel="0" r="39"><c r="A39" s="48" t="n"><v>1824933</v></c><c r="B39" s="38" t="n"><v>0.335</v></c><c r="C39" s="38" t="n"><v>615</v></c><c r="D39" s="38" t="n"><v>24.04</v></c></row><row collapsed="false" customFormat="false" customHeight="false" hidden="false" ht="12.75" outlineLevel="0" r="40"><c r="A40" s="48" t="n"><v>1835115</v></c><c r="B40" s="38" t="n"><v>0.4</v></c><c r="D40" s="38" t="n"><v>24.64</v></c></row><row collapsed="false" customFormat="false" customHeight="false" hidden="false" ht="12.75" outlineLevel="0" r="41"><c r="A41" s="48" t="n"><v>1828940</v></c><c r="B41" s="38" t="n"><v>0.42</v></c><c r="C41" s="38" t="n"><v>553</v></c><c r="D41" s="38" t="n"><v>23.91</v></c></row><row collapsed="false" customFormat="false" customHeight="false" hidden="false" ht="12.75" outlineLevel="0" r="42"><c r="A42" s="48" t="n"><v>1835985</v></c><c r="B42" s="38" t="n"><v>0.44</v></c><c r="C42" s="38" t="n"><v>624</v></c><c r="D42" s="38" t="n"><v>25.29</v></c></row><row collapsed="false" customFormat="false" customHeight="false" hidden="false" ht="12.75" outlineLevel="0" r="43"><c r="A43" s="48" t="n"><v>1835985</v></c><c r="B43" s="38" t="n"><v>0.46</v></c><c r="C43" s="38" t="n"><v>656</v></c><c r="D43" s="38" t="n"><v>24.97</v></c></row><row collapsed="false" customFormat="false" customHeight="false" hidden="false" ht="12.75" outlineLevel="0" r="44"><c r="A44" s="48" t="n"><v>1836414</v></c><c r="B44" s="38" t="n"><v>0.485</v></c><c r="C44" s="38" t="n"><v>564</v></c><c r="D44" s="38" t="n"><v>22.83</v></c></row><row collapsed="false" customFormat="false" customHeight="false" hidden="false" ht="12.75" outlineLevel="0" r="45"><c r="A45" s="65" t="n"><v>1835596</v></c><c r="B45" s="38" t="n"><v>0.595</v></c><c r="C45" s="36" t="n"><v>606</v></c><c r="D45" s="38" t="n"><v>24.02</v></c></row><row collapsed="false" customFormat="false" customHeight="false" hidden="false" ht="12.75" outlineLevel="0" r="46"><c r="A46" s="48" t="n"><v>1835250</v></c><c r="B46" s="38" t="n"><v>0.655</v></c><c r="C46" s="38" t="n"><v>580</v></c><c r="D46" s="38" t="n"><v>22.51</v></c></row><row collapsed="false" customFormat="false" customHeight="false" hidden="false" ht="12.75" outlineLevel="0" r="47"><c r="A47" s="48" t="n"><v>1834076</v></c><c r="B47" s="38" t="n"><v>0.695</v></c><c r="C47" s="38" t="n"><v>528</v></c><c r="D47" s="38" t="n"><v>23.65</v></c></row><row collapsed="false" customFormat="false" customHeight="false" hidden="false" ht="12.75" outlineLevel="0" r="48"><c r="A48" s="48" t="n"><v>1836378</v></c><c r="B48" s="138" t="n"><v>0.71</v></c><c r="C48" s="38" t="n"><v>589</v></c><c r="D48" s="38" t="n"><v>23.01</v></c></row><row collapsed="false" customFormat="false" customHeight="false" hidden="false" ht="12.75" outlineLevel="0" r="49"><c r="A49" s="48" t="n"><v>1834099</v></c><c r="B49" s="138" t="n"><v>0.73</v></c><c r="C49" s="38" t="n"><v>552</v></c><c r="D49" s="38" t="n"><v>23.62</v></c></row><row collapsed="false" customFormat="false" customHeight="false" hidden="false" ht="12.75" outlineLevel="0" r="50"><c r="A50" s="48" t="n"><v>1834566</v></c><c r="B50" s="138" t="n"><v>0.75</v></c><c r="C50" s="38" t="n"><v>696</v></c><c r="D50" s="38" t="n"><v>23.04</v></c></row><row collapsed="false" customFormat="false" customHeight="false" hidden="false" ht="12.75" outlineLevel="0" r="51"><c r="A51" s="48" t="n"><v>1835684</v></c><c r="B51" s="38" t="n"><v>0.76</v></c><c r="C51" s="38" t="n"><v>522</v></c><c r="D51" s="38" t="n"><v>25.73</v></c></row><row collapsed="false" customFormat="false" customHeight="false" hidden="false" ht="12.75" outlineLevel="0" r="52"><c r="A52" s="48" t="n"><v>1836088</v></c><c r="B52" s="38" t="n"><v>0.76</v></c><c r="C52" s="38" t="n"><v>598</v></c><c r="D52" s="38" t="n"><v>22.56</v></c></row><row collapsed="false" customFormat="false" customHeight="false" hidden="false" ht="12.75" outlineLevel="0" r="53"><c r="A53" s="48" t="n"><v>1834654</v></c><c r="B53" s="138" t="n"><v>0.775</v></c><c r="C53" s="38" t="n"><v>637</v></c><c r="D53" s="38" t="n"><v>26.41</v></c></row><row collapsed="false" customFormat="false" customHeight="false" hidden="false" ht="12.75" outlineLevel="0" r="54"><c r="A54" s="48" t="n"><v>1824311</v></c><c r="B54" s="138" t="n"><v>0.795</v></c><c r="C54" s="38" t="n"><v>605</v></c><c r="D54" s="38" t="n"><v>25.32</v></c></row><row collapsed="false" customFormat="false" customHeight="false" hidden="false" ht="12.75" outlineLevel="0" r="55"><c r="A55" s="48" t="n"><v>1832657</v></c><c r="B55" s="38" t="n"><v>0.81</v></c><c r="C55" s="38" t="n"><v>564</v></c><c r="D55" s="38" t="n"><v>22.56</v></c></row><row collapsed="false" customFormat="false" customHeight="false" hidden="false" ht="12.75" outlineLevel="0" r="56"><c r="A56" s="48" t="n"><v>1835958</v></c><c r="B56" s="138" t="n"><v>0.965</v></c><c r="C56" s="38" t="n"><v>664</v></c><c r="D56" s="38" t="n"><v>23.46</v></c></row><row collapsed="false" customFormat="false" customHeight="false" hidden="false" ht="12.75" outlineLevel="0" r="57"><c r="A57" s="48" t="n"><v>1827255</v></c><c r="B57" s="38" t="n"><v>1.01</v></c><c r="C57" s="38" t="n"><v>664</v></c><c r="D57" s="38" t="n"><v>23.22</v></c></row><row collapsed="false" customFormat="false" customHeight="false" hidden="false" ht="12.75" outlineLevel="0" r="58"><c r="A58" s="48" t="n"><v>1836590</v></c><c r="B58" s="38" t="n"><v>1.05</v></c><c r="C58" s="38" t="n"><v>762</v></c><c r="D58" s="38" t="n"><v>23.97</v></c></row><row collapsed="false" customFormat="false" customHeight="false" hidden="false" ht="12.75" outlineLevel="0" r="59"><c r="A59" s="48" t="n"><v>1829576</v></c><c r="B59" s="138" t="n"><v>1.06</v></c><c r="D59" s="38" t="n"><v>26.19</v></c></row><row collapsed="false" customFormat="false" customHeight="false" hidden="false" ht="12.75" outlineLevel="0" r="60"><c r="A60" s="48" t="n"><v>1836345</v></c><c r="B60" s="38" t="n"><v>1.08</v></c><c r="C60" s="38" t="n"><v>645</v></c><c r="D60" s="38" t="n"><v>25.34</v></c></row><row collapsed="false" customFormat="false" customHeight="false" hidden="false" ht="12.75" outlineLevel="0" r="61"><c r="A61" s="48" t="n"><v>1837142</v></c><c r="B61" s="38" t="n"><v>1.08</v></c><c r="C61" s="38" t="n"><v>543</v></c><c r="D61" s="38" t="n"><v>22.91</v></c></row><row collapsed="false" customFormat="false" customHeight="false" hidden="false" ht="12.75" outlineLevel="0" r="62"><c r="A62" s="48" t="n"><v>1836414</v></c><c r="B62" s="38" t="n"><v>1.165</v></c><c r="C62" s="38" t="n"><v>583</v></c><c r="D62" s="38" t="n"><v>22.9</v></c></row><row collapsed="false" customFormat="false" customHeight="false" hidden="false" ht="12.75" outlineLevel="0" r="63"><c r="A63" s="48" t="n"><v>1836239</v></c><c r="B63" s="38" t="n"><v>1.185</v></c><c r="C63" s="38" t="n"><v>625</v></c><c r="D63" s="38" t="n"><v>22.3</v></c></row><row collapsed="false" customFormat="false" customHeight="false" hidden="false" ht="12.75" outlineLevel="0" r="64"><c r="A64" s="48" t="n"><v>1834781</v></c><c r="B64" s="38" t="n"><v>1.205</v></c><c r="C64" s="38" t="n"><v>646</v></c><c r="D64" s="38" t="n"><v>24.21</v></c></row><row collapsed="false" customFormat="false" customHeight="false" hidden="false" ht="12.75" outlineLevel="0" r="65"><c r="A65" s="48" t="n"><v>1834776</v></c><c r="B65" s="38" t="n"><v>1.28</v></c><c r="C65" s="38" t="n"><v>623</v></c><c r="D65" s="38" t="n"><v>23.48</v></c></row><row collapsed="false" customFormat="false" customHeight="false" hidden="false" ht="12.75" outlineLevel="0" r="66"><c r="A66" s="48" t="n"><v>1835804</v></c><c r="B66" s="38" t="n"><v>1.295</v></c><c r="C66" s="38" t="n"><v>649</v></c><c r="D66" s="38" t="n"><v>22.64</v></c></row><row collapsed="false" customFormat="false" customHeight="false" hidden="false" ht="12.75" outlineLevel="0" r="67"><c r="A67" s="48" t="n"><v>1836453</v></c><c r="B67" s="38" t="n"><v>1.31</v></c><c r="C67" s="38" t="n"><v>592</v></c><c r="D67" s="38" t="n"><v>26.11</v></c></row><row collapsed="false" customFormat="false" customHeight="false" hidden="false" ht="12.75" outlineLevel="0" r="68"><c r="A68" s="65" t="n"><v>1831459</v></c><c r="B68" s="38" t="n"><v>1.35</v></c><c r="C68" s="38" t="n"><v>586</v></c><c r="D68" s="38" t="n"><v>25.84</v></c></row><row collapsed="false" customFormat="false" customHeight="false" hidden="false" ht="12.75" outlineLevel="0" r="69"><c r="A69" s="48" t="n"><v>1833803</v></c><c r="B69" s="38" t="n"><v>1.355</v></c><c r="C69" s="38" t="n"><v>659</v></c><c r="D69" s="38" t="n"><v>22.07</v></c></row><row collapsed="false" customFormat="false" customHeight="false" hidden="false" ht="12.75" outlineLevel="0" r="70"><c r="A70" s="48" t="n"><v>1836234</v></c><c r="B70" s="38" t="n"><v>1.465</v></c><c r="C70" s="38" t="n"><v>696</v></c><c r="D70" s="38" t="n"><v>24.2</v></c></row><row collapsed="false" customFormat="false" customHeight="false" hidden="false" ht="12.75" outlineLevel="0" r="71"><c r="A71" s="48" t="n"><v>1832657</v></c><c r="B71" s="38" t="n"><v>1.465</v></c><c r="C71" s="38" t="n"><v>565</v></c><c r="D71" s="38" t="n"><v>22.53</v></c></row><row collapsed="false" customFormat="false" customHeight="false" hidden="false" ht="12.75" outlineLevel="0" r="72"><c r="A72" s="48" t="n"><v>1832606</v></c><c r="B72" s="38" t="n"><v>1.7</v></c><c r="C72" s="38" t="n"><v>679</v></c><c r="D72" s="38" t="n"><v>25.58</v></c></row><row collapsed="false" customFormat="false" customHeight="false" hidden="false" ht="12.75" outlineLevel="0" r="73"><c r="A73" s="48" t="n"><v>1835204</v></c><c r="B73" s="38" t="n"><v>1.74</v></c><c r="C73" s="38" t="n"><v>650</v></c><c r="D73" s="38" t="n"><v>26.97</v></c></row><row collapsed="false" customFormat="false" customHeight="false" hidden="false" ht="12.75" outlineLevel="0" r="74"><c r="A74" s="48" t="n"><v>1835189</v></c><c r="B74" s="38" t="n"><v>1.925</v></c><c r="C74" s="38" t="n"><v>639</v></c><c r="D74" s="38" t="n"><v>23.38</v></c></row><row collapsed="false" customFormat="false" customHeight="false" hidden="false" ht="12.75" outlineLevel="0" r="75"><c r="A75" s="48" t="n"><v>1834859</v></c><c r="B75" s="38" t="n"><v>1.945</v></c><c r="C75" s="38" t="n"><v>771</v></c><c r="D75" s="38" t="n"><v>20.24</v></c></row><row collapsed="false" customFormat="false" customHeight="false" hidden="false" ht="12.75" outlineLevel="0" r="76"><c r="A76" s="48" t="n"><v>1835204</v></c><c r="B76" s="38" t="n"><v>2.005</v></c><c r="C76" s="38" t="n"><v>624</v></c><c r="D76" s="38" t="n"><v>27.66</v></c></row><row collapsed="false" customFormat="false" customHeight="false" hidden="false" ht="12.75" outlineLevel="0" r="77"><c r="A77" s="48" t="n"><v>1823726</v></c><c r="B77" s="38"/><c r="C77" s="38" t="n"><v>630</v></c></row><row collapsed="false" customFormat="false" customHeight="false" hidden="false" ht="12.75" outlineLevel="0" r="78"><c r="A78" s="48" t="n"><v>1830080</v></c><c r="B78" s="38"/><c r="C78" s="38" t="n"><v>617</v></c></row><row collapsed="false" customFormat="false" customHeight="false" hidden="false" ht="12.75" outlineLevel="0" r="79"><c r="A79" s="48" t="n"><v>1833735</v></c><c r="B79" s="38"/><c r="C79" s="38" t="n"><v>586</v></c></row><row collapsed="false" customFormat="false" customHeight="false" hidden="false" ht="12.75" outlineLevel="0" r="80"><c r="A80" s="48" t="n"><v>1834930</v></c><c r="B80" s="38"/><c r="C80" s="38" t="n"><v>603</v></c></row><row collapsed="false" customFormat="false" customHeight="false" hidden="false" ht="12.75" outlineLevel="0" r="81"><c r="A81" s="48" t="n"><v>1834953</v></c><c r="B81" s="38"/><c r="C81" s="38" t="n"><v>587</v></c></row><row collapsed="false" customFormat="false" customHeight="false" hidden="false" ht="12.75" outlineLevel="0" r="82"><c r="A82" s="48" t="n"><v>1835010</v></c><c r="B82" s="38"/><c r="C82" s="38" t="n"><v>615</v></c><c r="D82" s="38" t="n"><v>23.6</v></c></row><row collapsed="false" customFormat="false" customHeight="false" hidden="false" ht="12.75" outlineLevel="0" r="83"><c r="A83" s="82" t="n"><v>1835182</v></c><c r="B83" s="38"/><c r="C83" s="38" t="n"><v>594</v></c></row><row collapsed="false" customFormat="false" customHeight="false" hidden="false" ht="12.75" outlineLevel="0" r="84"><c r="A84" s="48" t="n"><v>1835423</v></c><c r="B84" s="38"/><c r="C84" s="38" t="n"><v>617</v></c></row><row collapsed="false" customFormat="false" customHeight="false" hidden="false" ht="12.75" outlineLevel="0" r="85"><c r="A85" s="48" t="n"><v>1835472</v></c><c r="B85" s="38"/><c r="C85" s="38" t="n"><v>741</v></c></row><row collapsed="false" customFormat="false" customHeight="false" hidden="false" ht="12.75" outlineLevel="0" r="86"><c r="A86" s="82" t="n"><v>1835573</v></c><c r="B86" s="38"/><c r="C86" s="38" t="n"><v>506</v></c></row><row collapsed="false" customFormat="false" customHeight="false" hidden="false" ht="12.75" outlineLevel="0" r="87"><c r="A87" s="48" t="n"><v>1835596</v></c><c r="B87" s="38"/><c r="C87" s="38" t="n"><v>600</v></c></row><row collapsed="false" customFormat="false" customHeight="false" hidden="false" ht="12.75" outlineLevel="0" r="88"><c r="A88" s="82" t="n"><v>1835693</v></c><c r="B88" s="38"/><c r="C88" s="38" t="n"><v>530</v></c></row><row collapsed="false" customFormat="false" customHeight="false" hidden="false" ht="12.75" outlineLevel="0" r="89"><c r="A89" s="48" t="n"><v>1835813</v></c><c r="B89" s="38"/><c r="C89" s="38" t="n"><v>590</v></c></row><row collapsed="false" customFormat="false" customHeight="false" hidden="false" ht="12.75" outlineLevel="0" r="90"><c r="A90" s="48" t="n"><v>1835949</v></c><c r="B90" s="38"/></row><row collapsed="false" customFormat="false" customHeight="false" hidden="false" ht="12.75" outlineLevel="0" r="91"><c r="A91" s="48" t="n"><v>1836293</v></c><c r="B91" s="38"/><c r="C91" s="38" t="n"><v>810</v></c></row><row collapsed="false" customFormat="false" customHeight="false" hidden="false" ht="12.75" outlineLevel="0" r="92"><c r="A92" s="48" t="n"><v>1836310</v></c><c r="B92" s="38"/><c r="C92" s="38" t="n"><v>681</v></c></row><row collapsed="false" customFormat="false" customHeight="false" hidden="false" ht="12.75" outlineLevel="0" r="93"><c r="A93" s="48" t="n"><v>1836345</v></c><c r="B93" s="38"/><c r="C93" s="38" t="n"><v>657</v></c></row><row collapsed="false" customFormat="false" customHeight="false" hidden="false" ht="12.75" outlineLevel="0" r="94"><c r="A94" s="48" t="n"><v>1836353</v></c><c r="B94" s="38"/><c r="C94" s="38" t="n"><v>595</v></c></row><row collapsed="false" customFormat="false" customHeight="false" hidden="false" ht="12.75" outlineLevel="0" r="95"><c r="A95" s="48" t="n"><v>1836477</v></c><c r="B95" s="38"/></row><row collapsed="false" customFormat="false" customHeight="false" hidden="false" ht="12.75" outlineLevel="0" r="96"><c r="A96" s="48" t="n"><v>1836535</v></c><c r="B96" s="38"/><c r="C96" s="38" t="n"><v>663</v></c><c r="D96" s="38" t="n"><v>24.65</v></c></row><row collapsed="false" customFormat="false" customHeight="false" hidden="false" ht="12.75" outlineLevel="0" r="97"><c r="A97" s="48" t="n"><v>1836540</v></c><c r="B97" s="38"/><c r="C97" s="38" t="n"><v>554</v></c></row><row collapsed="false" customFormat="false" customHeight="false" hidden="false" ht="12.75" outlineLevel="0" r="98"><c r="A98" s="48" t="n"><v>1836623</v></c><c r="B98" s="38"/><c r="C98" s="38" t="n"><v>607</v></c></row><row collapsed="false" customFormat="false" customHeight="false" hidden="false" ht="12.75" outlineLevel="0" r="99"><c r="A99" s="82" t="n"><v>1836709</v></c><c r="B99" s="38"/><c r="C99" s="38" t="n"><v>651</v></c></row><row collapsed="false" customFormat="false" customHeight="false" hidden="false" ht="12.75" outlineLevel="0" r="100"><c r="A100" s="48" t="n"><v>1836712</v></c><c r="B100" s="38"/><c r="C100" s="38" t="n"><v>606</v></c></row><row collapsed="false" customFormat="false" customHeight="false" hidden="false" ht="12.75" outlineLevel="0" r="101"><c r="A101" s="48" t="n"><v>1836787</v></c><c r="B101" s="38"/><c r="C101" s="38" t="n"><v>731</v></c></row><row collapsed="false" customFormat="false" customHeight="false" hidden="false" ht="12.75" outlineLevel="0" r="102"><c r="A102" s="82" t="n"><v>1836794</v></c><c r="B102" s="38"/><c r="C102" s="38" t="n"><v>604</v></c></row><row collapsed="false" customFormat="false" customHeight="false" hidden="false" ht="12.75" outlineLevel="0" r="103"><c r="A103" s="48" t="n"><v>1836935</v></c><c r="B103" s="38"/></row><row collapsed="false" customFormat="false" customHeight="false" hidden="false" ht="12.75" outlineLevel="0" r="104"><c r="A104" s="82" t="n"><v>1836982</v></c><c r="B104" s="38"/><c r="C104" s="38" t="n"><v>648</v></c></row><row collapsed="false" customFormat="false" customHeight="false" hidden="false" ht="12.75" outlineLevel="0" r="105"><c r="A105" s="48" t="n"><v>1823117</v></c><c r="B105" s="38"/><c r="C105" s="38" t="n"><v>550</v></c></row><row collapsed="false" customFormat="false" customHeight="false" hidden="false" ht="12.75" outlineLevel="0" r="106"><c r="A106" s="48" t="n"><v>1824933</v></c><c r="B106" s="38"/><c r="C106" s="38" t="n"><v>618</v></c></row><row collapsed="false" customFormat="false" customHeight="false" hidden="false" ht="12.75" outlineLevel="0" r="107"><c r="A107" s="48" t="n"><v>1827255</v></c><c r="B107" s="38"/><c r="C107" s="38" t="n"><v>661</v></c></row><row collapsed="false" customFormat="false" customHeight="false" hidden="false" ht="12.75" outlineLevel="0" r="108"><c r="A108" s="48" t="n"><v>1834065</v></c><c r="B108" s="38"/></row><row collapsed="false" customFormat="false" customHeight="false" hidden="false" ht="12.75" outlineLevel="0" r="109"><c r="A109" s="48" t="n"><v>1835332</v></c><c r="B109" s="38"/><c r="C109" s="38" t="n"><v>854</v></c></row><row collapsed="false" customFormat="false" customHeight="false" hidden="false" ht="12.75" outlineLevel="0" r="110"><c r="A110" s="48" t="n"><v>1835477</v></c><c r="B110" s="38"/><c r="C110" s="38" t="n"><v>569</v></c></row><row collapsed="false" customFormat="false" customHeight="false" hidden="false" ht="12.75" outlineLevel="0" r="111"><c r="A111" s="48" t="n"><v>1835496</v></c><c r="B111" s="38"/><c r="C111" s="38" t="n"><v>557</v></c></row><row collapsed="false" customFormat="false" customHeight="false" hidden="false" ht="12.75" outlineLevel="0" r="112"><c r="A112" s="48" t="n"><v>1835552</v></c><c r="B112" s="38"/><c r="C112" s="38" t="n"><v>564</v></c></row><row collapsed="false" customFormat="false" customHeight="false" hidden="false" ht="12.75" outlineLevel="0" r="113"><c r="A113" s="48" t="n"><v>1835684</v></c><c r="B113" s="38"/><c r="C113" s="38" t="n"><v>516</v></c></row><row collapsed="false" customFormat="false" customHeight="false" hidden="false" ht="12.75" outlineLevel="0" r="114"><c r="A114" s="48" t="n"><v>1835693</v></c><c r="B114" s="38"/><c r="C114" s="38" t="n"><v>535</v></c><c r="D114" s="38" t="n"><v>23.15</v></c></row><row collapsed="false" customFormat="false" customHeight="false" hidden="false" ht="12.75" outlineLevel="0" r="115"><c r="A115" s="48" t="n"><v>1835717</v></c><c r="B115" s="38"/><c r="C115" s="38" t="n"><v>600</v></c></row><row collapsed="false" customFormat="false" customHeight="false" hidden="false" ht="12.75" outlineLevel="0" r="116"><c r="A116" s="48" t="n"><v>1835813</v></c><c r="B116" s="38"/><c r="C116" s="38" t="n"><v>599</v></c></row><row collapsed="false" customFormat="false" customHeight="false" hidden="false" ht="12.75" outlineLevel="0" r="117"><c r="A117" s="48" t="n"><v>1835821</v></c><c r="B117" s="38"/><c r="C117" s="38" t="n"><v>679</v></c></row><row collapsed="false" customFormat="false" customHeight="false" hidden="false" ht="12.75" outlineLevel="0" r="118"><c r="A118" s="48" t="n"><v>1835845</v></c><c r="B118" s="38"/><c r="C118" s="38" t="n"><v>598</v></c></row><row collapsed="false" customFormat="false" customHeight="false" hidden="false" ht="12.75" outlineLevel="0" r="119"><c r="A119" s="48" t="n"><v>1835859</v></c><c r="B119" s="38"/><c r="C119" s="38" t="n"><v>612</v></c></row><row collapsed="false" customFormat="false" customHeight="false" hidden="false" ht="12.75" outlineLevel="0" r="120"><c r="A120" s="48" t="n"><v>1835885</v></c><c r="B120" s="38"/><c r="C120" s="38" t="n"><v>636</v></c></row><row collapsed="false" customFormat="false" customHeight="false" hidden="false" ht="12.75" outlineLevel="0" r="121"><c r="A121" s="48" t="n"><v>1836019</v></c><c r="B121" s="38"/><c r="C121" s="38" t="n"><v>568</v></c></row><row collapsed="false" customFormat="false" customHeight="false" hidden="false" ht="12.75" outlineLevel="0" r="122"><c r="A122" s="48" t="n"><v>1836066</v></c><c r="B122" s="38"/></row><row collapsed="false" customFormat="false" customHeight="false" hidden="false" ht="12.75" outlineLevel="0" r="123"><c r="A123" s="48" t="n"><v>1836270</v></c><c r="B123" s="38"/><c r="C123" s="38" t="n"><v>616</v></c></row><row collapsed="false" customFormat="false" customHeight="false" hidden="false" ht="12.75" outlineLevel="0" r="124"><c r="A124" s="48" t="n"><v>1836293</v></c><c r="B124" s="38"/><c r="C124" s="38" t="n"><v>504</v></c></row><row collapsed="false" customFormat="false" customHeight="false" hidden="false" ht="12.75" outlineLevel="0" r="125"><c r="A125" s="48" t="n"><v>1836353</v></c><c r="B125" s="38"/><c r="C125" s="38" t="n"><v>573</v></c></row><row collapsed="false" customFormat="false" customHeight="false" hidden="false" ht="12.75" outlineLevel="0" r="126"><c r="A126" s="48" t="n"><v>1836436</v></c><c r="B126" s="38"/><c r="C126" s="38" t="n"><v>656</v></c></row><row collapsed="false" customFormat="false" customHeight="false" hidden="false" ht="12.75" outlineLevel="0" r="127"><c r="A127" s="48" t="n"><v>1836477</v></c><c r="B127" s="38"/><c r="C127" s="38" t="n"><v>583</v></c></row><row collapsed="false" customFormat="false" customHeight="false" hidden="false" ht="12.75" outlineLevel="0" r="128"><c r="A128" s="82" t="n"><v>1836592</v></c><c r="B128" s="38"/><c r="C128" s="38" t="n"><v>629</v></c></row><row collapsed="false" customFormat="false" customHeight="false" hidden="false" ht="12.75" outlineLevel="0" r="129"><c r="A129" s="82" t="n"><v>1836853</v></c><c r="B129" s="38"/><c r="C129" s="38" t="n"><v>535</v></c></row><row collapsed="false" customFormat="false" customHeight="false" hidden="false" ht="12.75" outlineLevel="0" r="130"><c r="A130" s="82" t="n"><v>1836983</v></c><c r="B130" s="38"/><c r="C130" s="38" t="n"><v>582</v></c></row><row collapsed="false" customFormat="false" customHeight="false" hidden="false" ht="12.75" outlineLevel="0" r="131"><c r="A131" s="48" t="n"><v>1822626</v></c><c r="C131" s="38" t="n"><v>614</v></c></row></sheetData><conditionalFormatting sqref="B2:B17,B19:B122"><cfRule aboveAverage="0" bottom="0" dxfId="0" equalAverage="0" operator="expression" percent="0" priority="2" rank="0" text="" type="expression"><formula>(TODAY()-$A2)>9*30</formula></cfRule></conditionalFormatting><conditionalFormatting sqref="B:B"><cfRule aboveAverage="0" bottom="0" dxfId="0" equalAverage="0" operator="expression" percent="0" priority="3" rank="0" text="" type="expression"><formula>(TODAY()-B1)<1</formula></cfRule><cfRule aboveAverage="0" bottom="0" dxfId="0" equalAverage="0" operator="expression" percent="0" priority="4" rank="0" text="" type="expression"><formula>AND((B1>1),(TODAY()-B1)>1)</formula></cfRule></conditionalFormatting><conditionalFormatting sqref="A:A"><cfRule aboveAverage="0" bottom="0" dxfId="0" equalAverage="0" operator="duplicateValues" percent="0" priority="5" rank="0" text="" type="duplicateValues"><formula>0</formula></cfRule></conditionalFormatting><printOptions headings="false" gridLines="false" gridLinesSet="true" horizontalCentered="false" verticalCentered="false"/><pageMargins left="0.7" right="0.7" top="0.75" bottom="0.75" header="0.511805555555555" footer="0.511805555555555"/>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<headerFooter differentFirst="false" differentOddEven="false"><oddHeader></oddHeader><oddFooter></oddFooter></headerFooter><drawing r:id="rId1"/>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1" zoomScaleNormal="81" zoomScalePageLayoutView="100">
      <selection activeCell="B12" activeCellId="0" pane="topLeft" sqref="B12"/>
    </sheetView>
  </sheetViews>
  <sheetFormatPr defaultRowHeight="12.75"/>
  <cols>
    <col collapsed="false" hidden="false" max="1" min="1" style="0" width="38.7040816326531"/>
    <col collapsed="false" hidden="false" max="1025" min="2" style="0" width="8.72959183673469"/>
  </cols>
  <sheetData>
    <row collapsed="false" customFormat="false" customHeight="false" hidden="false" ht="12.75" outlineLevel="0" r="1">
      <c r="A1" s="139" t="s">
        <v>588</v>
      </c>
    </row>
    <row collapsed="false" customFormat="false" customHeight="false" hidden="false" ht="12.75" outlineLevel="0" r="2">
      <c r="A2" s="139" t="s">
        <v>589</v>
      </c>
    </row>
    <row collapsed="false" customFormat="false" customHeight="false" hidden="false" ht="12.75" outlineLevel="0" r="3">
      <c r="A3" s="139" t="s">
        <v>590</v>
      </c>
    </row>
    <row collapsed="false" customFormat="false" customHeight="false" hidden="false" ht="12.75" outlineLevel="0" r="4">
      <c r="A4" s="139" t="s">
        <v>591</v>
      </c>
    </row>
    <row collapsed="false" customFormat="false" customHeight="false" hidden="false" ht="12.75" outlineLevel="0" r="6">
      <c r="A6" s="139" t="s">
        <v>592</v>
      </c>
    </row>
    <row collapsed="false" customFormat="false" customHeight="false" hidden="false" ht="12.75" outlineLevel="0" r="8">
      <c r="A8" s="139" t="s">
        <v>593</v>
      </c>
      <c r="B8" s="139" t="s">
        <v>594</v>
      </c>
    </row>
    <row collapsed="false" customFormat="false" customHeight="false" hidden="false" ht="12.75" outlineLevel="0" r="9">
      <c r="A9" s="139" t="s">
        <v>595</v>
      </c>
      <c r="B9" s="139" t="s">
        <v>596</v>
      </c>
    </row>
    <row collapsed="false" customFormat="false" customHeight="false" hidden="false" ht="12.75" outlineLevel="0" r="10">
      <c r="A10" s="139" t="s">
        <v>597</v>
      </c>
      <c r="B10" s="139" t="s">
        <v>598</v>
      </c>
    </row>
    <row collapsed="false" customFormat="false" customHeight="false" hidden="false" ht="12.75" outlineLevel="0" r="12">
      <c r="A12" s="139" t="s">
        <v>599</v>
      </c>
      <c r="B12" s="139" t="s">
        <v>600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1" zoomScaleNormal="81" zoomScalePageLayoutView="100">
      <selection activeCell="A2" activeCellId="0" pane="topLeft" sqref="A2"/>
    </sheetView>
  </sheetViews>
  <sheetFormatPr defaultRowHeight="12.75"/>
  <cols>
    <col collapsed="false" hidden="false" max="1" min="1" style="0" width="8.72959183673469"/>
    <col collapsed="false" hidden="false" max="2" min="2" style="0" width="14.5714285714286"/>
    <col collapsed="false" hidden="false" max="5" min="3" style="0" width="8.72959183673469"/>
    <col collapsed="false" hidden="false" max="6" min="6" style="0" width="16.8571428571429"/>
    <col collapsed="false" hidden="false" max="1025" min="7" style="0" width="8.72959183673469"/>
  </cols>
  <sheetData>
    <row collapsed="false" customFormat="false" customHeight="false" hidden="false" ht="39" outlineLevel="0" r="1">
      <c r="A1" s="140" t="s">
        <v>8</v>
      </c>
      <c r="B1" s="141" t="s">
        <v>557</v>
      </c>
      <c r="C1" s="141" t="s">
        <v>3</v>
      </c>
      <c r="D1" s="141" t="s">
        <v>601</v>
      </c>
      <c r="E1" s="140" t="s">
        <v>8</v>
      </c>
      <c r="F1" s="141" t="s">
        <v>48</v>
      </c>
      <c r="G1" s="141" t="s">
        <v>3</v>
      </c>
      <c r="H1" s="141" t="s">
        <v>601</v>
      </c>
    </row>
    <row collapsed="false" customFormat="false" customHeight="false" hidden="false" ht="13.5" outlineLevel="0" r="2">
      <c r="A2" s="142" t="n">
        <v>1805730</v>
      </c>
      <c r="B2" s="143" t="n">
        <v>41526</v>
      </c>
      <c r="C2" s="144" t="s">
        <v>331</v>
      </c>
      <c r="D2" s="145"/>
      <c r="E2" s="146" t="n">
        <v>1805730</v>
      </c>
      <c r="F2" s="147" t="n">
        <v>41722</v>
      </c>
      <c r="G2" s="141" t="s">
        <v>331</v>
      </c>
      <c r="H2" s="148"/>
    </row>
    <row collapsed="false" customFormat="false" customHeight="false" hidden="false" ht="13.5" outlineLevel="0" r="3">
      <c r="A3" s="142" t="n">
        <v>1822626</v>
      </c>
      <c r="B3" s="143" t="n">
        <v>41631</v>
      </c>
      <c r="C3" s="144" t="s">
        <v>331</v>
      </c>
      <c r="D3" s="144" t="n">
        <v>25</v>
      </c>
    </row>
    <row collapsed="false" customFormat="false" customHeight="false" hidden="false" ht="13.5" outlineLevel="0" r="4">
      <c r="A4" s="142" t="n">
        <v>1824311</v>
      </c>
      <c r="B4" s="143" t="n">
        <v>41334</v>
      </c>
      <c r="C4" s="144" t="s">
        <v>331</v>
      </c>
      <c r="D4" s="144" t="n">
        <v>40</v>
      </c>
      <c r="E4" s="142" t="n">
        <v>1824311</v>
      </c>
      <c r="F4" s="143" t="n">
        <v>41561</v>
      </c>
      <c r="G4" s="144" t="s">
        <v>331</v>
      </c>
      <c r="H4" s="144" t="n">
        <v>25</v>
      </c>
    </row>
    <row collapsed="false" customFormat="false" customHeight="false" hidden="false" ht="13.5" outlineLevel="0" r="5">
      <c r="A5" s="142" t="n">
        <v>1824933</v>
      </c>
      <c r="B5" s="143" t="n">
        <v>41360</v>
      </c>
      <c r="C5" s="144" t="s">
        <v>339</v>
      </c>
      <c r="D5" s="144" t="n">
        <v>30</v>
      </c>
      <c r="E5" s="142" t="n">
        <v>1824933</v>
      </c>
      <c r="F5" s="143" t="n">
        <v>41549</v>
      </c>
      <c r="G5" s="144" t="s">
        <v>339</v>
      </c>
      <c r="H5" s="144" t="s">
        <v>602</v>
      </c>
    </row>
    <row collapsed="false" customFormat="false" customHeight="false" hidden="false" ht="13.5" outlineLevel="0" r="6">
      <c r="A6" s="142" t="n">
        <v>1827255</v>
      </c>
      <c r="B6" s="143" t="n">
        <v>41318</v>
      </c>
      <c r="C6" s="144" t="s">
        <v>331</v>
      </c>
      <c r="D6" s="144" t="n">
        <v>40</v>
      </c>
      <c r="E6" s="142" t="n">
        <v>1824933</v>
      </c>
      <c r="F6" s="143" t="n">
        <v>41549</v>
      </c>
      <c r="G6" s="144" t="s">
        <v>331</v>
      </c>
      <c r="H6" s="144" t="s">
        <v>603</v>
      </c>
    </row>
    <row collapsed="false" customFormat="false" customHeight="false" hidden="false" ht="13.5" outlineLevel="0" r="7">
      <c r="A7" s="142" t="n">
        <v>1827255</v>
      </c>
      <c r="B7" s="143" t="n">
        <v>41381</v>
      </c>
      <c r="C7" s="144" t="s">
        <v>339</v>
      </c>
      <c r="D7" s="144" t="n">
        <v>25</v>
      </c>
      <c r="E7" s="142" t="n">
        <v>1827255</v>
      </c>
      <c r="F7" s="143" t="n">
        <v>41562</v>
      </c>
      <c r="G7" s="144" t="s">
        <v>339</v>
      </c>
      <c r="H7" s="145"/>
    </row>
    <row collapsed="false" customFormat="false" customHeight="false" hidden="false" ht="13.5" outlineLevel="0" r="8">
      <c r="A8" s="142" t="n">
        <v>1827528</v>
      </c>
      <c r="B8" s="143" t="n">
        <v>41409</v>
      </c>
      <c r="C8" s="144" t="s">
        <v>339</v>
      </c>
      <c r="D8" s="144" t="n">
        <v>200</v>
      </c>
      <c r="E8" s="142" t="n">
        <v>1827255</v>
      </c>
      <c r="F8" s="143" t="n">
        <v>41562</v>
      </c>
      <c r="G8" s="144" t="s">
        <v>331</v>
      </c>
      <c r="H8" s="145"/>
    </row>
    <row collapsed="false" customFormat="false" customHeight="false" hidden="false" ht="13.5" outlineLevel="0" r="9">
      <c r="A9" s="142" t="n">
        <v>1828136</v>
      </c>
      <c r="B9" s="143" t="n">
        <v>41365</v>
      </c>
      <c r="C9" s="144" t="s">
        <v>331</v>
      </c>
      <c r="D9" s="144" t="n">
        <v>40</v>
      </c>
      <c r="E9" s="142" t="n">
        <v>1827528</v>
      </c>
      <c r="F9" s="143" t="n">
        <v>41563</v>
      </c>
      <c r="G9" s="144" t="s">
        <v>339</v>
      </c>
      <c r="H9" s="144" t="n">
        <v>100</v>
      </c>
    </row>
    <row collapsed="false" customFormat="false" customHeight="false" hidden="false" ht="13.5" outlineLevel="0" r="10">
      <c r="A10" s="142" t="n">
        <v>1828136</v>
      </c>
      <c r="B10" s="143" t="n">
        <v>41562</v>
      </c>
      <c r="C10" s="144" t="s">
        <v>339</v>
      </c>
      <c r="D10" s="145"/>
      <c r="E10" s="142" t="n">
        <v>1828136</v>
      </c>
      <c r="F10" s="143" t="n">
        <v>41562</v>
      </c>
      <c r="G10" s="144" t="s">
        <v>331</v>
      </c>
      <c r="H10" s="145"/>
    </row>
    <row collapsed="false" customFormat="false" customHeight="false" hidden="false" ht="13.5" outlineLevel="0" r="11">
      <c r="A11" s="142" t="n">
        <v>1828940</v>
      </c>
      <c r="B11" s="143" t="n">
        <v>41561</v>
      </c>
      <c r="C11" s="144" t="s">
        <v>331</v>
      </c>
      <c r="D11" s="144" t="n">
        <v>30</v>
      </c>
      <c r="E11" s="142" t="n">
        <v>1828136</v>
      </c>
      <c r="F11" s="143" t="n">
        <v>41758</v>
      </c>
      <c r="G11" s="144" t="s">
        <v>339</v>
      </c>
      <c r="H11" s="145"/>
    </row>
    <row collapsed="false" customFormat="false" customHeight="false" hidden="false" ht="13.5" outlineLevel="0" r="12">
      <c r="A12" s="142" t="n">
        <v>1829576</v>
      </c>
      <c r="B12" s="143" t="n">
        <v>41380</v>
      </c>
      <c r="C12" s="144" t="s">
        <v>339</v>
      </c>
      <c r="D12" s="144" t="n">
        <v>30</v>
      </c>
      <c r="E12" s="142" t="n">
        <v>1828940</v>
      </c>
      <c r="F12" s="143" t="n">
        <v>41743</v>
      </c>
      <c r="G12" s="144" t="s">
        <v>331</v>
      </c>
      <c r="H12" s="145"/>
    </row>
    <row collapsed="false" customFormat="false" customHeight="false" hidden="false" ht="13.5" outlineLevel="0" r="13">
      <c r="A13" s="142" t="n">
        <v>1829809</v>
      </c>
      <c r="B13" s="143" t="n">
        <v>41374</v>
      </c>
      <c r="C13" s="144" t="s">
        <v>331</v>
      </c>
      <c r="D13" s="145"/>
      <c r="E13" s="142" t="n">
        <v>1829576</v>
      </c>
      <c r="F13" s="143" t="n">
        <v>41562</v>
      </c>
      <c r="G13" s="144" t="s">
        <v>339</v>
      </c>
      <c r="H13" s="144" t="n">
        <v>20</v>
      </c>
    </row>
    <row collapsed="false" customFormat="false" customHeight="false" hidden="false" ht="13.5" outlineLevel="0" r="14">
      <c r="A14" s="142" t="n">
        <v>1831350</v>
      </c>
      <c r="B14" s="143" t="n">
        <v>41324</v>
      </c>
      <c r="C14" s="144" t="s">
        <v>339</v>
      </c>
      <c r="D14" s="144" t="n">
        <v>25</v>
      </c>
      <c r="E14" s="142" t="n">
        <v>1829809</v>
      </c>
      <c r="F14" s="143" t="n">
        <v>41561</v>
      </c>
      <c r="G14" s="144" t="s">
        <v>331</v>
      </c>
      <c r="H14" s="145"/>
    </row>
    <row collapsed="false" customFormat="false" customHeight="false" hidden="false" ht="13.5" outlineLevel="0" r="15">
      <c r="A15" s="142" t="n">
        <v>1831459</v>
      </c>
      <c r="B15" s="143" t="n">
        <v>41366</v>
      </c>
      <c r="C15" s="144" t="s">
        <v>339</v>
      </c>
      <c r="D15" s="145"/>
      <c r="E15" s="142" t="n">
        <v>1831350</v>
      </c>
      <c r="F15" s="143" t="n">
        <v>41542</v>
      </c>
      <c r="G15" s="144" t="s">
        <v>339</v>
      </c>
      <c r="H15" s="144" t="s">
        <v>604</v>
      </c>
    </row>
    <row collapsed="false" customFormat="false" customHeight="false" hidden="false" ht="13.5" outlineLevel="0" r="16">
      <c r="A16" s="142" t="n">
        <v>1831717</v>
      </c>
      <c r="B16" s="143" t="n">
        <v>41373</v>
      </c>
      <c r="C16" s="144" t="s">
        <v>339</v>
      </c>
      <c r="D16" s="145"/>
      <c r="E16" s="142" t="n">
        <v>1831459</v>
      </c>
      <c r="F16" s="143" t="n">
        <v>41551</v>
      </c>
      <c r="G16" s="144" t="s">
        <v>339</v>
      </c>
      <c r="H16" s="144" t="s">
        <v>605</v>
      </c>
    </row>
    <row collapsed="false" customFormat="false" customHeight="false" hidden="false" ht="13.5" outlineLevel="0" r="17">
      <c r="A17" s="142" t="n">
        <v>1832258</v>
      </c>
      <c r="B17" s="143" t="n">
        <v>41541</v>
      </c>
      <c r="C17" s="144" t="s">
        <v>331</v>
      </c>
      <c r="D17" s="144" t="n">
        <v>25</v>
      </c>
      <c r="E17" s="142" t="n">
        <v>1831717</v>
      </c>
      <c r="F17" s="143" t="n">
        <v>41562</v>
      </c>
      <c r="G17" s="144" t="s">
        <v>339</v>
      </c>
      <c r="H17" s="145"/>
    </row>
    <row collapsed="false" customFormat="false" customHeight="false" hidden="false" ht="13.5" outlineLevel="0" r="18">
      <c r="A18" s="142" t="n">
        <v>1832606</v>
      </c>
      <c r="B18" s="143" t="n">
        <v>41534</v>
      </c>
      <c r="C18" s="144" t="s">
        <v>339</v>
      </c>
      <c r="D18" s="145"/>
      <c r="E18" s="142" t="n">
        <v>1832258</v>
      </c>
      <c r="F18" s="143" t="n">
        <v>41773</v>
      </c>
      <c r="G18" s="144" t="s">
        <v>331</v>
      </c>
      <c r="H18" s="145"/>
    </row>
    <row collapsed="false" customFormat="false" customHeight="false" hidden="false" ht="13.5" outlineLevel="0" r="19">
      <c r="A19" s="142" t="n">
        <v>1832657</v>
      </c>
      <c r="B19" s="143" t="n">
        <v>41477</v>
      </c>
      <c r="C19" s="144" t="s">
        <v>339</v>
      </c>
      <c r="D19" s="144" t="n">
        <v>25</v>
      </c>
      <c r="E19" s="142" t="n">
        <v>1832606</v>
      </c>
      <c r="F19" s="143" t="n">
        <v>41704</v>
      </c>
      <c r="G19" s="144" t="s">
        <v>339</v>
      </c>
      <c r="H19" s="145"/>
    </row>
    <row collapsed="false" customFormat="false" customHeight="false" hidden="false" ht="13.5" outlineLevel="0" r="20">
      <c r="A20" s="142" t="n">
        <v>1832657</v>
      </c>
      <c r="B20" s="143" t="n">
        <v>41477</v>
      </c>
      <c r="C20" s="144" t="s">
        <v>331</v>
      </c>
      <c r="D20" s="144" t="n">
        <v>25</v>
      </c>
      <c r="E20" s="142" t="n">
        <v>1832657</v>
      </c>
      <c r="F20" s="143" t="n">
        <v>41579</v>
      </c>
      <c r="G20" s="144" t="s">
        <v>339</v>
      </c>
      <c r="H20" s="144" t="s">
        <v>604</v>
      </c>
    </row>
    <row collapsed="false" customFormat="false" customHeight="false" hidden="false" ht="13.5" outlineLevel="0" r="21">
      <c r="A21" s="142" t="n">
        <v>1833733</v>
      </c>
      <c r="B21" s="143" t="n">
        <v>41550</v>
      </c>
      <c r="C21" s="144" t="s">
        <v>339</v>
      </c>
      <c r="D21" s="145"/>
      <c r="E21" s="142" t="n">
        <v>1832657</v>
      </c>
      <c r="F21" s="143" t="n">
        <v>41579</v>
      </c>
      <c r="G21" s="144" t="s">
        <v>331</v>
      </c>
      <c r="H21" s="144" t="n">
        <v>25</v>
      </c>
    </row>
    <row collapsed="false" customFormat="false" customHeight="false" hidden="false" ht="13.5" outlineLevel="0" r="22">
      <c r="A22" s="142" t="n">
        <v>1833803</v>
      </c>
      <c r="B22" s="143" t="n">
        <v>41415</v>
      </c>
      <c r="C22" s="144" t="s">
        <v>331</v>
      </c>
      <c r="D22" s="145"/>
      <c r="E22" s="142" t="n">
        <v>1834076</v>
      </c>
      <c r="F22" s="143" t="n">
        <v>41676</v>
      </c>
      <c r="G22" s="144" t="s">
        <v>339</v>
      </c>
      <c r="H22" s="145"/>
    </row>
    <row collapsed="false" customFormat="false" customHeight="false" hidden="false" ht="13.5" outlineLevel="0" r="23">
      <c r="A23" s="142" t="n">
        <v>1834076</v>
      </c>
      <c r="B23" s="143" t="n">
        <v>41514</v>
      </c>
      <c r="C23" s="144" t="s">
        <v>339</v>
      </c>
      <c r="D23" s="145"/>
      <c r="E23" s="142" t="n">
        <v>1834124</v>
      </c>
      <c r="F23" s="143" t="n">
        <v>41565</v>
      </c>
      <c r="G23" s="144" t="s">
        <v>331</v>
      </c>
      <c r="H23" s="144" t="n">
        <v>30</v>
      </c>
    </row>
    <row collapsed="false" customFormat="false" customHeight="false" hidden="false" ht="13.5" outlineLevel="0" r="24">
      <c r="A24" s="142" t="n">
        <v>1834099</v>
      </c>
      <c r="B24" s="143" t="n">
        <v>41576</v>
      </c>
      <c r="C24" s="144" t="s">
        <v>331</v>
      </c>
      <c r="D24" s="145"/>
      <c r="E24" s="142" t="n">
        <v>1834364</v>
      </c>
      <c r="F24" s="143" t="n">
        <v>41544</v>
      </c>
      <c r="G24" s="144" t="s">
        <v>339</v>
      </c>
      <c r="H24" s="145"/>
    </row>
    <row collapsed="false" customFormat="false" customHeight="false" hidden="false" ht="13.5" outlineLevel="0" r="25">
      <c r="A25" s="142" t="n">
        <v>1834124</v>
      </c>
      <c r="B25" s="143" t="n">
        <v>41425</v>
      </c>
      <c r="C25" s="144" t="s">
        <v>331</v>
      </c>
      <c r="D25" s="144" t="n">
        <v>30</v>
      </c>
      <c r="E25" s="142" t="n">
        <v>1834386</v>
      </c>
      <c r="F25" s="143" t="n">
        <v>41578</v>
      </c>
      <c r="G25" s="144" t="s">
        <v>339</v>
      </c>
      <c r="H25" s="145"/>
    </row>
    <row collapsed="false" customFormat="false" customHeight="false" hidden="false" ht="13.5" outlineLevel="0" r="26">
      <c r="A26" s="142" t="n">
        <v>1834364</v>
      </c>
      <c r="B26" s="143" t="n">
        <v>41383</v>
      </c>
      <c r="C26" s="144" t="s">
        <v>339</v>
      </c>
      <c r="D26" s="144" t="n">
        <v>50</v>
      </c>
      <c r="E26" s="142" t="n">
        <v>1834566</v>
      </c>
      <c r="F26" s="143" t="n">
        <v>41698</v>
      </c>
      <c r="G26" s="144" t="s">
        <v>331</v>
      </c>
      <c r="H26" s="145"/>
    </row>
    <row collapsed="false" customFormat="false" customHeight="false" hidden="false" ht="13.5" outlineLevel="0" r="27">
      <c r="A27" s="142" t="n">
        <v>1834386</v>
      </c>
      <c r="B27" s="143" t="n">
        <v>41415</v>
      </c>
      <c r="C27" s="144" t="s">
        <v>339</v>
      </c>
      <c r="D27" s="144" t="n">
        <v>50</v>
      </c>
      <c r="E27" s="142" t="n">
        <v>1834776</v>
      </c>
      <c r="F27" s="143" t="n">
        <v>41753</v>
      </c>
      <c r="G27" s="144" t="s">
        <v>339</v>
      </c>
      <c r="H27" s="145"/>
    </row>
    <row collapsed="false" customFormat="false" customHeight="false" hidden="false" ht="13.5" outlineLevel="0" r="28">
      <c r="A28" s="142" t="n">
        <v>1834566</v>
      </c>
      <c r="B28" s="143" t="n">
        <v>41512</v>
      </c>
      <c r="C28" s="144" t="s">
        <v>331</v>
      </c>
      <c r="D28" s="145"/>
      <c r="E28" s="142" t="n">
        <v>1834781</v>
      </c>
      <c r="F28" s="143" t="n">
        <v>41674</v>
      </c>
      <c r="G28" s="144" t="s">
        <v>339</v>
      </c>
      <c r="H28" s="145"/>
    </row>
    <row collapsed="false" customFormat="false" customHeight="false" hidden="false" ht="13.5" outlineLevel="0" r="29">
      <c r="A29" s="142" t="n">
        <v>1834654</v>
      </c>
      <c r="B29" s="143" t="n">
        <v>41593</v>
      </c>
      <c r="C29" s="144" t="s">
        <v>331</v>
      </c>
      <c r="D29" s="144" t="n">
        <v>20</v>
      </c>
      <c r="E29" s="142" t="n">
        <v>1834781</v>
      </c>
      <c r="F29" s="143" t="n">
        <v>41674</v>
      </c>
      <c r="G29" s="144" t="s">
        <v>331</v>
      </c>
      <c r="H29" s="145"/>
    </row>
    <row collapsed="false" customFormat="false" customHeight="false" hidden="false" ht="13.5" outlineLevel="0" r="30">
      <c r="A30" s="142" t="n">
        <v>1834776</v>
      </c>
      <c r="B30" s="143" t="n">
        <v>41554</v>
      </c>
      <c r="C30" s="144" t="s">
        <v>339</v>
      </c>
      <c r="D30" s="144" t="n">
        <v>30</v>
      </c>
      <c r="E30" s="142" t="n">
        <v>1834859</v>
      </c>
      <c r="F30" s="143" t="n">
        <v>41577</v>
      </c>
      <c r="G30" s="144" t="s">
        <v>339</v>
      </c>
      <c r="H30" s="144" t="s">
        <v>606</v>
      </c>
    </row>
    <row collapsed="false" customFormat="false" customHeight="false" hidden="false" ht="13.5" outlineLevel="0" r="31">
      <c r="A31" s="142" t="n">
        <v>1834781</v>
      </c>
      <c r="B31" s="143" t="n">
        <v>41407</v>
      </c>
      <c r="C31" s="144" t="s">
        <v>339</v>
      </c>
      <c r="D31" s="144" t="n">
        <v>40</v>
      </c>
      <c r="E31" s="142" t="n">
        <v>1835069</v>
      </c>
      <c r="F31" s="143" t="n">
        <v>41501</v>
      </c>
      <c r="G31" s="144" t="s">
        <v>339</v>
      </c>
      <c r="H31" s="145"/>
    </row>
    <row collapsed="false" customFormat="false" customHeight="false" hidden="false" ht="13.5" outlineLevel="0" r="32">
      <c r="A32" s="142" t="n">
        <v>1834781</v>
      </c>
      <c r="B32" s="143" t="n">
        <v>41492</v>
      </c>
      <c r="C32" s="144" t="s">
        <v>331</v>
      </c>
      <c r="D32" s="145"/>
      <c r="E32" s="142" t="n">
        <v>1835069</v>
      </c>
      <c r="F32" s="143" t="n">
        <v>41668</v>
      </c>
      <c r="G32" s="144" t="s">
        <v>331</v>
      </c>
      <c r="H32" s="145"/>
    </row>
    <row collapsed="false" customFormat="false" customHeight="false" hidden="false" ht="13.5" outlineLevel="0" r="33">
      <c r="A33" s="142" t="n">
        <v>1834859</v>
      </c>
      <c r="B33" s="143" t="n">
        <v>41408</v>
      </c>
      <c r="C33" s="144" t="s">
        <v>339</v>
      </c>
      <c r="D33" s="144" t="n">
        <v>40</v>
      </c>
      <c r="E33" s="142" t="n">
        <v>1835115</v>
      </c>
      <c r="F33" s="143" t="n">
        <v>41603</v>
      </c>
      <c r="G33" s="144" t="s">
        <v>331</v>
      </c>
      <c r="H33" s="144" t="n">
        <v>25</v>
      </c>
    </row>
    <row collapsed="false" customFormat="false" customHeight="false" hidden="false" ht="13.5" outlineLevel="0" r="34">
      <c r="A34" s="142" t="n">
        <v>1835069</v>
      </c>
      <c r="B34" s="143" t="n">
        <v>41319</v>
      </c>
      <c r="C34" s="144" t="s">
        <v>339</v>
      </c>
      <c r="D34" s="144" t="n">
        <v>70</v>
      </c>
      <c r="E34" s="142" t="n">
        <v>1835157</v>
      </c>
      <c r="F34" s="143" t="n">
        <v>41554</v>
      </c>
      <c r="G34" s="144" t="s">
        <v>331</v>
      </c>
      <c r="H34" s="144" t="n">
        <v>40</v>
      </c>
    </row>
    <row collapsed="false" customFormat="false" customHeight="false" hidden="false" ht="13.5" outlineLevel="0" r="35">
      <c r="A35" s="142" t="n">
        <v>1835069</v>
      </c>
      <c r="B35" s="143" t="n">
        <v>41319</v>
      </c>
      <c r="C35" s="144" t="s">
        <v>331</v>
      </c>
      <c r="D35" s="144" t="n">
        <v>70</v>
      </c>
      <c r="E35" s="142" t="n">
        <v>1835189</v>
      </c>
      <c r="F35" s="143" t="n">
        <v>41575</v>
      </c>
      <c r="G35" s="144" t="s">
        <v>339</v>
      </c>
      <c r="H35" s="145"/>
    </row>
    <row collapsed="false" customFormat="false" customHeight="false" hidden="false" ht="13.5" outlineLevel="0" r="36">
      <c r="A36" s="142" t="n">
        <v>1835115</v>
      </c>
      <c r="B36" s="143" t="n">
        <v>41416</v>
      </c>
      <c r="C36" s="144" t="s">
        <v>331</v>
      </c>
      <c r="D36" s="144" t="n">
        <v>25</v>
      </c>
      <c r="E36" s="142" t="n">
        <v>1835204</v>
      </c>
      <c r="F36" s="143" t="n">
        <v>41590</v>
      </c>
      <c r="G36" s="144" t="s">
        <v>339</v>
      </c>
      <c r="H36" s="145"/>
    </row>
    <row collapsed="false" customFormat="false" customHeight="false" hidden="false" ht="13.5" outlineLevel="0" r="37">
      <c r="A37" s="142" t="n">
        <v>1835157</v>
      </c>
      <c r="B37" s="143" t="n">
        <v>41400</v>
      </c>
      <c r="C37" s="144" t="s">
        <v>331</v>
      </c>
      <c r="D37" s="144" t="n">
        <v>40</v>
      </c>
      <c r="E37" s="142" t="n">
        <v>1835204</v>
      </c>
      <c r="F37" s="143" t="n">
        <v>41590</v>
      </c>
      <c r="G37" s="144" t="s">
        <v>331</v>
      </c>
      <c r="H37" s="145"/>
    </row>
    <row collapsed="false" customFormat="false" customHeight="false" hidden="false" ht="13.5" outlineLevel="0" r="38">
      <c r="A38" s="142" t="n">
        <v>1835189</v>
      </c>
      <c r="B38" s="143" t="n">
        <v>41302</v>
      </c>
      <c r="C38" s="144" t="s">
        <v>339</v>
      </c>
      <c r="D38" s="144" t="n">
        <v>30</v>
      </c>
      <c r="E38" s="142" t="n">
        <v>1835205</v>
      </c>
      <c r="F38" s="143" t="n">
        <v>41570</v>
      </c>
      <c r="G38" s="144" t="s">
        <v>339</v>
      </c>
      <c r="H38" s="144" t="n">
        <v>100</v>
      </c>
    </row>
    <row collapsed="false" customFormat="false" customHeight="false" hidden="false" ht="13.5" outlineLevel="0" r="39">
      <c r="A39" s="142" t="n">
        <v>1835204</v>
      </c>
      <c r="B39" s="143" t="n">
        <v>41374</v>
      </c>
      <c r="C39" s="144" t="s">
        <v>339</v>
      </c>
      <c r="D39" s="144" t="n">
        <v>60</v>
      </c>
      <c r="E39" s="142" t="n">
        <v>1835205</v>
      </c>
      <c r="F39" s="143" t="n">
        <v>41570</v>
      </c>
      <c r="G39" s="144" t="s">
        <v>331</v>
      </c>
      <c r="H39" s="144" t="s">
        <v>607</v>
      </c>
    </row>
    <row collapsed="false" customFormat="false" customHeight="false" hidden="false" ht="13.5" outlineLevel="0" r="40">
      <c r="A40" s="142" t="n">
        <v>1835204</v>
      </c>
      <c r="B40" s="143" t="n">
        <v>41464</v>
      </c>
      <c r="C40" s="144" t="s">
        <v>331</v>
      </c>
      <c r="D40" s="144" t="n">
        <v>30</v>
      </c>
      <c r="E40" s="142" t="n">
        <v>1835272</v>
      </c>
      <c r="F40" s="143" t="n">
        <v>41604</v>
      </c>
      <c r="G40" s="144" t="s">
        <v>339</v>
      </c>
      <c r="H40" s="145"/>
    </row>
    <row collapsed="false" customFormat="false" customHeight="false" hidden="false" ht="13.5" outlineLevel="0" r="41">
      <c r="A41" s="142" t="n">
        <v>1835205</v>
      </c>
      <c r="B41" s="143" t="n">
        <v>41361</v>
      </c>
      <c r="C41" s="144" t="s">
        <v>339</v>
      </c>
      <c r="D41" s="145"/>
      <c r="E41" s="142" t="n">
        <v>1835332</v>
      </c>
      <c r="F41" s="143" t="n">
        <v>41638</v>
      </c>
      <c r="G41" s="144" t="s">
        <v>331</v>
      </c>
      <c r="H41" s="144" t="s">
        <v>608</v>
      </c>
    </row>
    <row collapsed="false" customFormat="false" customHeight="false" hidden="false" ht="13.5" outlineLevel="0" r="42">
      <c r="A42" s="142" t="n">
        <v>1835205</v>
      </c>
      <c r="B42" s="143" t="n">
        <v>41361</v>
      </c>
      <c r="C42" s="144" t="s">
        <v>331</v>
      </c>
      <c r="D42" s="145"/>
      <c r="E42" s="142" t="n">
        <v>1835691</v>
      </c>
      <c r="F42" s="143" t="n">
        <v>41599</v>
      </c>
      <c r="G42" s="144" t="s">
        <v>339</v>
      </c>
      <c r="H42" s="145"/>
    </row>
    <row collapsed="false" customFormat="false" customHeight="false" hidden="false" ht="13.5" outlineLevel="0" r="43">
      <c r="A43" s="142" t="n">
        <v>1835250</v>
      </c>
      <c r="B43" s="143" t="n">
        <v>41478</v>
      </c>
      <c r="C43" s="144" t="s">
        <v>339</v>
      </c>
      <c r="D43" s="144" t="n">
        <v>50</v>
      </c>
      <c r="E43" s="142" t="n">
        <v>1835693</v>
      </c>
      <c r="F43" s="143" t="n">
        <v>41647</v>
      </c>
      <c r="G43" s="144" t="s">
        <v>331</v>
      </c>
      <c r="H43" s="145"/>
    </row>
    <row collapsed="false" customFormat="false" customHeight="false" hidden="false" ht="13.5" outlineLevel="0" r="44">
      <c r="A44" s="142" t="n">
        <v>1835272</v>
      </c>
      <c r="B44" s="143" t="n">
        <v>41417</v>
      </c>
      <c r="C44" s="144" t="s">
        <v>339</v>
      </c>
      <c r="D44" s="144" t="n">
        <v>100</v>
      </c>
      <c r="E44" s="142" t="n">
        <v>1835772</v>
      </c>
      <c r="F44" s="143" t="n">
        <v>41656</v>
      </c>
      <c r="G44" s="144" t="s">
        <v>331</v>
      </c>
      <c r="H44" s="145"/>
    </row>
    <row collapsed="false" customFormat="false" customHeight="false" hidden="false" ht="13.5" outlineLevel="0" r="45">
      <c r="A45" s="142" t="n">
        <v>1835332</v>
      </c>
      <c r="B45" s="143" t="n">
        <v>41375</v>
      </c>
      <c r="C45" s="144" t="s">
        <v>331</v>
      </c>
      <c r="D45" s="144" t="n">
        <v>30</v>
      </c>
      <c r="E45" s="142" t="n">
        <v>1835804</v>
      </c>
      <c r="F45" s="143" t="n">
        <v>41604</v>
      </c>
      <c r="G45" s="144" t="s">
        <v>331</v>
      </c>
      <c r="H45" s="144" t="n">
        <v>30</v>
      </c>
    </row>
    <row collapsed="false" customFormat="false" customHeight="false" hidden="false" ht="13.5" outlineLevel="0" r="46">
      <c r="A46" s="142" t="n">
        <v>1835477</v>
      </c>
      <c r="B46" s="143" t="n">
        <v>41317</v>
      </c>
      <c r="C46" s="144" t="s">
        <v>331</v>
      </c>
      <c r="D46" s="145"/>
      <c r="E46" s="142" t="n">
        <v>1835815</v>
      </c>
      <c r="F46" s="143" t="n">
        <v>41603</v>
      </c>
      <c r="G46" s="144" t="s">
        <v>331</v>
      </c>
      <c r="H46" s="144" t="s">
        <v>609</v>
      </c>
    </row>
    <row collapsed="false" customFormat="false" customHeight="false" hidden="false" ht="13.5" outlineLevel="0" r="47">
      <c r="A47" s="142" t="n">
        <v>1835552</v>
      </c>
      <c r="B47" s="143" t="n">
        <v>41390</v>
      </c>
      <c r="C47" s="144" t="s">
        <v>331</v>
      </c>
      <c r="D47" s="145"/>
      <c r="E47" s="142" t="n">
        <v>1835958</v>
      </c>
      <c r="F47" s="143" t="n">
        <v>41682</v>
      </c>
      <c r="G47" s="144" t="s">
        <v>331</v>
      </c>
      <c r="H47" s="145"/>
    </row>
    <row collapsed="false" customFormat="false" customHeight="false" hidden="false" ht="13.5" outlineLevel="0" r="48">
      <c r="A48" s="142" t="n">
        <v>1835663</v>
      </c>
      <c r="B48" s="143" t="n">
        <v>41340</v>
      </c>
      <c r="C48" s="144" t="s">
        <v>331</v>
      </c>
      <c r="D48" s="144" t="n">
        <v>40</v>
      </c>
      <c r="E48" s="142" t="n">
        <v>1835959</v>
      </c>
      <c r="F48" s="143" t="n">
        <v>41610</v>
      </c>
      <c r="G48" s="144" t="s">
        <v>339</v>
      </c>
      <c r="H48" s="145"/>
    </row>
    <row collapsed="false" customFormat="false" customHeight="false" hidden="false" ht="13.5" outlineLevel="0" r="49">
      <c r="A49" s="142" t="n">
        <v>1835691</v>
      </c>
      <c r="B49" s="143" t="n">
        <v>41417</v>
      </c>
      <c r="C49" s="144" t="s">
        <v>339</v>
      </c>
      <c r="D49" s="144" t="n">
        <v>40</v>
      </c>
      <c r="E49" s="142" t="n">
        <v>1835985</v>
      </c>
      <c r="F49" s="143" t="n">
        <v>41674</v>
      </c>
      <c r="G49" s="144" t="s">
        <v>339</v>
      </c>
      <c r="H49" s="145"/>
    </row>
    <row collapsed="false" customFormat="false" customHeight="false" hidden="false" ht="13.5" outlineLevel="0" r="50">
      <c r="A50" s="142" t="n">
        <v>1835693</v>
      </c>
      <c r="B50" s="143" t="n">
        <v>41389</v>
      </c>
      <c r="C50" s="144" t="s">
        <v>331</v>
      </c>
      <c r="D50" s="144" t="n">
        <v>60</v>
      </c>
      <c r="E50" s="142" t="n">
        <v>1835985</v>
      </c>
      <c r="F50" s="143" t="n">
        <v>41674</v>
      </c>
      <c r="G50" s="144" t="s">
        <v>331</v>
      </c>
      <c r="H50" s="145"/>
    </row>
    <row collapsed="false" customFormat="false" customHeight="false" hidden="false" ht="13.5" outlineLevel="0" r="51">
      <c r="A51" s="142" t="n">
        <v>1835772</v>
      </c>
      <c r="B51" s="143" t="n">
        <v>41435</v>
      </c>
      <c r="C51" s="144" t="s">
        <v>331</v>
      </c>
      <c r="D51" s="144" t="n">
        <v>25</v>
      </c>
      <c r="E51" s="142" t="n">
        <v>1835988</v>
      </c>
      <c r="F51" s="143" t="n">
        <v>41760</v>
      </c>
      <c r="G51" s="144" t="s">
        <v>339</v>
      </c>
      <c r="H51" s="145"/>
    </row>
    <row collapsed="false" customFormat="false" customHeight="false" hidden="false" ht="13.5" outlineLevel="0" r="52">
      <c r="A52" s="142" t="n">
        <v>1835804</v>
      </c>
      <c r="B52" s="143" t="n">
        <v>41407</v>
      </c>
      <c r="C52" s="144" t="s">
        <v>331</v>
      </c>
      <c r="D52" s="144" t="n">
        <v>20</v>
      </c>
      <c r="E52" s="142" t="n">
        <v>1836088</v>
      </c>
      <c r="F52" s="143" t="n">
        <v>41717</v>
      </c>
      <c r="G52" s="144" t="s">
        <v>339</v>
      </c>
      <c r="H52" s="145"/>
    </row>
    <row collapsed="false" customFormat="false" customHeight="false" hidden="false" ht="13.5" outlineLevel="0" r="53">
      <c r="A53" s="142" t="n">
        <v>1835804</v>
      </c>
      <c r="B53" s="143" t="n">
        <v>41604</v>
      </c>
      <c r="C53" s="144" t="s">
        <v>339</v>
      </c>
      <c r="D53" s="144" t="n">
        <v>30</v>
      </c>
      <c r="E53" s="142" t="n">
        <v>1836088</v>
      </c>
      <c r="F53" s="143" t="n">
        <v>41717</v>
      </c>
      <c r="G53" s="144" t="s">
        <v>331</v>
      </c>
      <c r="H53" s="145"/>
    </row>
    <row collapsed="false" customFormat="false" customHeight="false" hidden="false" ht="13.5" outlineLevel="0" r="54">
      <c r="A54" s="142" t="n">
        <v>1835815</v>
      </c>
      <c r="B54" s="143" t="n">
        <v>41428</v>
      </c>
      <c r="C54" s="144" t="s">
        <v>331</v>
      </c>
      <c r="D54" s="145"/>
      <c r="E54" s="142" t="n">
        <v>1836234</v>
      </c>
      <c r="F54" s="143" t="n">
        <v>41696</v>
      </c>
      <c r="G54" s="144" t="s">
        <v>339</v>
      </c>
      <c r="H54" s="145"/>
    </row>
    <row collapsed="false" customFormat="false" customHeight="false" hidden="false" ht="13.5" outlineLevel="0" r="55">
      <c r="A55" s="142" t="n">
        <v>1835949</v>
      </c>
      <c r="B55" s="143" t="n">
        <v>41619</v>
      </c>
      <c r="C55" s="144" t="s">
        <v>339</v>
      </c>
      <c r="D55" s="145"/>
      <c r="E55" s="142" t="n">
        <v>1836239</v>
      </c>
      <c r="F55" s="143" t="n">
        <v>41611</v>
      </c>
      <c r="G55" s="144" t="s">
        <v>331</v>
      </c>
      <c r="H55" s="144" t="s">
        <v>610</v>
      </c>
    </row>
    <row collapsed="false" customFormat="false" customHeight="false" hidden="false" ht="13.5" outlineLevel="0" r="56">
      <c r="A56" s="142" t="n">
        <v>1835958</v>
      </c>
      <c r="B56" s="143" t="n">
        <v>41444</v>
      </c>
      <c r="C56" s="144" t="s">
        <v>331</v>
      </c>
      <c r="D56" s="144" t="n">
        <v>50</v>
      </c>
      <c r="E56" s="142" t="n">
        <v>1836300</v>
      </c>
      <c r="F56" s="143" t="n">
        <v>41717</v>
      </c>
      <c r="G56" s="144" t="s">
        <v>339</v>
      </c>
      <c r="H56" s="145"/>
    </row>
    <row collapsed="false" customFormat="false" customHeight="false" hidden="false" ht="13.5" outlineLevel="0" r="57">
      <c r="A57" s="142" t="n">
        <v>1835959</v>
      </c>
      <c r="B57" s="143" t="n">
        <v>41438</v>
      </c>
      <c r="C57" s="144" t="s">
        <v>339</v>
      </c>
      <c r="D57" s="144" t="n">
        <v>200</v>
      </c>
      <c r="E57" s="142" t="n">
        <v>1836378</v>
      </c>
      <c r="F57" s="143" t="n">
        <v>41761</v>
      </c>
      <c r="G57" s="144" t="s">
        <v>339</v>
      </c>
      <c r="H57" s="145"/>
    </row>
    <row collapsed="false" customFormat="false" customHeight="false" hidden="false" ht="13.5" outlineLevel="0" r="58">
      <c r="A58" s="142" t="n">
        <v>1835985</v>
      </c>
      <c r="B58" s="143" t="n">
        <v>41485</v>
      </c>
      <c r="C58" s="144" t="s">
        <v>339</v>
      </c>
      <c r="D58" s="145"/>
      <c r="E58" s="142" t="n">
        <v>1836414</v>
      </c>
      <c r="F58" s="143" t="n">
        <v>41717</v>
      </c>
      <c r="G58" s="144" t="s">
        <v>339</v>
      </c>
      <c r="H58" s="145"/>
    </row>
    <row collapsed="false" customFormat="false" customHeight="false" hidden="false" ht="13.5" outlineLevel="0" r="59">
      <c r="A59" s="142" t="n">
        <v>1835985</v>
      </c>
      <c r="B59" s="143" t="n">
        <v>41485</v>
      </c>
      <c r="C59" s="144" t="s">
        <v>331</v>
      </c>
      <c r="D59" s="145"/>
      <c r="E59" s="142" t="n">
        <v>1836425</v>
      </c>
      <c r="F59" s="143" t="n">
        <v>41716</v>
      </c>
      <c r="G59" s="144" t="s">
        <v>331</v>
      </c>
      <c r="H59" s="145"/>
    </row>
    <row collapsed="false" customFormat="false" customHeight="false" hidden="false" ht="13.5" outlineLevel="0" r="60">
      <c r="A60" s="142" t="n">
        <v>1835988</v>
      </c>
      <c r="B60" s="143" t="n">
        <v>41429</v>
      </c>
      <c r="C60" s="144" t="s">
        <v>339</v>
      </c>
      <c r="D60" s="144" t="n">
        <v>200</v>
      </c>
      <c r="E60" s="142" t="n">
        <v>1836535</v>
      </c>
      <c r="F60" s="143" t="n">
        <v>41752</v>
      </c>
      <c r="G60" s="144" t="s">
        <v>339</v>
      </c>
      <c r="H60" s="145"/>
    </row>
    <row collapsed="false" customFormat="false" customHeight="false" hidden="false" ht="13.5" outlineLevel="0" r="61">
      <c r="A61" s="142" t="n">
        <v>1835988</v>
      </c>
      <c r="B61" s="143" t="n">
        <v>41597</v>
      </c>
      <c r="C61" s="144" t="s">
        <v>331</v>
      </c>
      <c r="D61" s="144" t="n">
        <v>40</v>
      </c>
    </row>
    <row collapsed="false" customFormat="false" customHeight="false" hidden="false" ht="13.5" outlineLevel="0" r="62">
      <c r="A62" s="142" t="n">
        <v>1836026</v>
      </c>
      <c r="B62" s="143" t="n">
        <v>41407</v>
      </c>
      <c r="C62" s="144" t="s">
        <v>331</v>
      </c>
      <c r="D62" s="144" t="n">
        <v>200</v>
      </c>
    </row>
    <row collapsed="false" customFormat="false" customHeight="false" hidden="false" ht="13.5" outlineLevel="0" r="63">
      <c r="A63" s="142" t="n">
        <v>1836088</v>
      </c>
      <c r="B63" s="143" t="n">
        <v>41569</v>
      </c>
      <c r="C63" s="144" t="s">
        <v>331</v>
      </c>
      <c r="D63" s="144" t="n">
        <v>30</v>
      </c>
    </row>
    <row collapsed="false" customFormat="false" customHeight="false" hidden="false" ht="13.5" outlineLevel="0" r="64">
      <c r="A64" s="142" t="n">
        <v>1836088</v>
      </c>
      <c r="B64" s="143" t="n">
        <v>41570</v>
      </c>
      <c r="C64" s="144" t="s">
        <v>339</v>
      </c>
      <c r="D64" s="145"/>
    </row>
    <row collapsed="false" customFormat="false" customHeight="false" hidden="false" ht="13.5" outlineLevel="0" r="65">
      <c r="A65" s="142" t="n">
        <v>1836165</v>
      </c>
      <c r="B65" s="143" t="n">
        <v>41591</v>
      </c>
      <c r="C65" s="144" t="s">
        <v>339</v>
      </c>
      <c r="D65" s="145"/>
    </row>
    <row collapsed="false" customFormat="false" customHeight="false" hidden="false" ht="13.5" outlineLevel="0" r="66">
      <c r="A66" s="142" t="n">
        <v>1836229</v>
      </c>
      <c r="B66" s="143" t="n">
        <v>41526</v>
      </c>
      <c r="C66" s="144" t="s">
        <v>339</v>
      </c>
      <c r="D66" s="145"/>
    </row>
    <row collapsed="false" customFormat="false" customHeight="false" hidden="false" ht="13.5" outlineLevel="0" r="67">
      <c r="A67" s="142" t="n">
        <v>1836234</v>
      </c>
      <c r="B67" s="143" t="n">
        <v>41541</v>
      </c>
      <c r="C67" s="144" t="s">
        <v>339</v>
      </c>
      <c r="D67" s="144" t="n">
        <v>40</v>
      </c>
    </row>
    <row collapsed="false" customFormat="false" customHeight="false" hidden="false" ht="13.5" outlineLevel="0" r="68">
      <c r="A68" s="142" t="n">
        <v>1836239</v>
      </c>
      <c r="B68" s="143" t="n">
        <v>41501</v>
      </c>
      <c r="C68" s="144" t="s">
        <v>331</v>
      </c>
      <c r="D68" s="145"/>
    </row>
    <row collapsed="false" customFormat="false" customHeight="false" hidden="false" ht="13.5" outlineLevel="0" r="69">
      <c r="A69" s="142" t="n">
        <v>1836300</v>
      </c>
      <c r="B69" s="143" t="n">
        <v>41570</v>
      </c>
      <c r="C69" s="144" t="s">
        <v>339</v>
      </c>
      <c r="D69" s="145"/>
    </row>
    <row collapsed="false" customFormat="false" customHeight="false" hidden="false" ht="13.5" outlineLevel="0" r="70">
      <c r="A70" s="142" t="n">
        <v>1836315</v>
      </c>
      <c r="B70" s="143" t="n">
        <v>41470</v>
      </c>
      <c r="C70" s="144" t="s">
        <v>339</v>
      </c>
      <c r="D70" s="144" t="n">
        <v>40</v>
      </c>
    </row>
    <row collapsed="false" customFormat="false" customHeight="false" hidden="false" ht="13.5" outlineLevel="0" r="71">
      <c r="A71" s="142" t="n">
        <v>1836345</v>
      </c>
      <c r="B71" s="143" t="n">
        <v>41556</v>
      </c>
      <c r="C71" s="144" t="s">
        <v>339</v>
      </c>
      <c r="D71" s="145"/>
    </row>
    <row collapsed="false" customFormat="false" customHeight="false" hidden="false" ht="13.5" outlineLevel="0" r="72">
      <c r="A72" s="142" t="n">
        <v>1836345</v>
      </c>
      <c r="B72" s="143" t="n">
        <v>41556</v>
      </c>
      <c r="C72" s="144" t="s">
        <v>331</v>
      </c>
      <c r="D72" s="145"/>
    </row>
    <row collapsed="false" customFormat="false" customHeight="false" hidden="false" ht="13.5" outlineLevel="0" r="73">
      <c r="A73" s="142" t="n">
        <v>1836353</v>
      </c>
      <c r="B73" s="143" t="n">
        <v>41487</v>
      </c>
      <c r="C73" s="144" t="s">
        <v>331</v>
      </c>
      <c r="D73" s="145"/>
    </row>
    <row collapsed="false" customFormat="false" customHeight="false" hidden="false" ht="13.5" outlineLevel="0" r="74">
      <c r="A74" s="142" t="n">
        <v>1836378</v>
      </c>
      <c r="B74" s="143" t="n">
        <v>41550</v>
      </c>
      <c r="C74" s="144" t="s">
        <v>339</v>
      </c>
      <c r="D74" s="144" t="n">
        <v>30</v>
      </c>
    </row>
    <row collapsed="false" customFormat="false" customHeight="false" hidden="false" ht="13.5" outlineLevel="0" r="75">
      <c r="A75" s="142" t="n">
        <v>1836414</v>
      </c>
      <c r="B75" s="143" t="n">
        <v>41507</v>
      </c>
      <c r="C75" s="144" t="s">
        <v>339</v>
      </c>
      <c r="D75" s="144" t="n">
        <v>40</v>
      </c>
    </row>
    <row collapsed="false" customFormat="false" customHeight="false" hidden="false" ht="13.5" outlineLevel="0" r="76">
      <c r="A76" s="142" t="n">
        <v>1836414</v>
      </c>
      <c r="B76" s="143" t="n">
        <v>41605</v>
      </c>
      <c r="C76" s="144" t="s">
        <v>331</v>
      </c>
      <c r="D76" s="144" t="n">
        <v>40</v>
      </c>
    </row>
    <row collapsed="false" customFormat="false" customHeight="false" hidden="false" ht="13.5" outlineLevel="0" r="77">
      <c r="A77" s="142" t="n">
        <v>1836425</v>
      </c>
      <c r="B77" s="143" t="n">
        <v>41534</v>
      </c>
      <c r="C77" s="144" t="s">
        <v>339</v>
      </c>
      <c r="D77" s="144" t="n">
        <v>30</v>
      </c>
    </row>
    <row collapsed="false" customFormat="false" customHeight="false" hidden="false" ht="13.5" outlineLevel="0" r="78">
      <c r="A78" s="142" t="n">
        <v>1836425</v>
      </c>
      <c r="B78" s="143" t="n">
        <v>41534</v>
      </c>
      <c r="C78" s="144" t="s">
        <v>331</v>
      </c>
      <c r="D78" s="144" t="n">
        <v>60</v>
      </c>
    </row>
    <row collapsed="false" customFormat="false" customHeight="false" hidden="false" ht="13.5" outlineLevel="0" r="79">
      <c r="A79" s="142" t="n">
        <v>1836453</v>
      </c>
      <c r="B79" s="143" t="n">
        <v>41563</v>
      </c>
      <c r="C79" s="144" t="s">
        <v>331</v>
      </c>
      <c r="D79" s="145"/>
    </row>
    <row collapsed="false" customFormat="false" customHeight="false" hidden="false" ht="13.5" outlineLevel="0" r="80">
      <c r="A80" s="142" t="n">
        <v>1836533</v>
      </c>
      <c r="B80" s="143" t="n">
        <v>41403</v>
      </c>
      <c r="C80" s="144" t="s">
        <v>339</v>
      </c>
      <c r="D80" s="145"/>
    </row>
    <row collapsed="false" customFormat="false" customHeight="false" hidden="false" ht="13.5" outlineLevel="0" r="81">
      <c r="A81" s="142" t="n">
        <v>1836535</v>
      </c>
      <c r="B81" s="143" t="n">
        <v>41555</v>
      </c>
      <c r="C81" s="144" t="s">
        <v>339</v>
      </c>
      <c r="D81" s="145"/>
    </row>
    <row collapsed="false" customFormat="false" customHeight="false" hidden="false" ht="13.5" outlineLevel="0" r="82">
      <c r="A82" s="142" t="n">
        <v>1836540</v>
      </c>
      <c r="B82" s="143" t="n">
        <v>41569</v>
      </c>
      <c r="C82" s="144" t="s">
        <v>339</v>
      </c>
      <c r="D82" s="145"/>
    </row>
    <row collapsed="false" customFormat="false" customHeight="false" hidden="false" ht="13.5" outlineLevel="0" r="83">
      <c r="A83" s="142" t="n">
        <v>1836549</v>
      </c>
      <c r="B83" s="143" t="n">
        <v>41562</v>
      </c>
      <c r="C83" s="144" t="s">
        <v>331</v>
      </c>
      <c r="D83" s="145"/>
    </row>
    <row collapsed="false" customFormat="false" customHeight="false" hidden="false" ht="13.5" outlineLevel="0" r="84">
      <c r="A84" s="142" t="n">
        <v>1836590</v>
      </c>
      <c r="B84" s="143" t="n">
        <v>41589</v>
      </c>
      <c r="C84" s="144" t="s">
        <v>339</v>
      </c>
      <c r="D84" s="145"/>
    </row>
    <row collapsed="false" customFormat="false" customHeight="false" hidden="false" ht="13.5" outlineLevel="0" r="85">
      <c r="A85" s="142" t="n">
        <v>1836623</v>
      </c>
      <c r="B85" s="143" t="n">
        <v>41586</v>
      </c>
      <c r="C85" s="144" t="s">
        <v>339</v>
      </c>
      <c r="D85" s="144" t="n">
        <v>40</v>
      </c>
    </row>
    <row collapsed="false" customFormat="false" customHeight="false" hidden="false" ht="13.5" outlineLevel="0" r="86">
      <c r="A86" s="142" t="n">
        <v>1837142</v>
      </c>
      <c r="B86" s="143" t="n">
        <v>41611</v>
      </c>
      <c r="C86" s="144" t="s">
        <v>331</v>
      </c>
      <c r="D86" s="144" t="n">
        <v>30</v>
      </c>
    </row>
  </sheetData>
  <conditionalFormatting sqref="E1:E100">
    <cfRule aboveAverage="0" bottom="0" dxfId="0" equalAverage="0" operator="expression" percent="0" priority="2" rank="0" text="" type="expression">
      <formula>IF($A1=$E1,1,0)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1" zoomScaleNormal="81" zoomScalePageLayoutView="100">
      <selection activeCell="A1" activeCellId="0" pane="topLeft" sqref="A1"/>
    </sheetView>
  </sheetViews>
  <sheetFormatPr defaultRowHeight="12.75"/>
  <cols>
    <col collapsed="false" hidden="false" max="1" min="1" style="0" width="8.72959183673469"/>
    <col collapsed="false" hidden="false" max="2" min="2" style="0" width="12.5714285714286"/>
    <col collapsed="false" hidden="false" max="1025" min="3" style="0" width="8.72959183673469"/>
  </cols>
  <sheetData>
    <row collapsed="false" customFormat="false" customHeight="false" hidden="false" ht="39" outlineLevel="0" r="1">
      <c r="A1" s="140" t="s">
        <v>8</v>
      </c>
      <c r="B1" s="141" t="s">
        <v>48</v>
      </c>
      <c r="C1" s="141" t="s">
        <v>3</v>
      </c>
      <c r="D1" s="141" t="s">
        <v>601</v>
      </c>
    </row>
    <row collapsed="false" customFormat="false" customHeight="false" hidden="false" ht="13.5" outlineLevel="0" r="2">
      <c r="A2" s="146" t="n">
        <v>1805730</v>
      </c>
      <c r="B2" s="147" t="n">
        <v>41722</v>
      </c>
      <c r="C2" s="141" t="s">
        <v>331</v>
      </c>
      <c r="D2" s="148"/>
    </row>
    <row collapsed="false" customFormat="false" customHeight="false" hidden="false" ht="13.5" outlineLevel="0" r="3">
      <c r="A3" s="142" t="n">
        <v>1824311</v>
      </c>
      <c r="B3" s="143" t="n">
        <v>41561</v>
      </c>
      <c r="C3" s="144" t="s">
        <v>331</v>
      </c>
      <c r="D3" s="144" t="n">
        <v>25</v>
      </c>
    </row>
    <row collapsed="false" customFormat="false" customHeight="false" hidden="false" ht="13.5" outlineLevel="0" r="4">
      <c r="A4" s="142" t="n">
        <v>1824933</v>
      </c>
      <c r="B4" s="143" t="n">
        <v>41549</v>
      </c>
      <c r="C4" s="144" t="s">
        <v>339</v>
      </c>
      <c r="D4" s="144" t="s">
        <v>602</v>
      </c>
    </row>
    <row collapsed="false" customFormat="false" customHeight="false" hidden="false" ht="13.5" outlineLevel="0" r="5">
      <c r="A5" s="142" t="n">
        <v>1824933</v>
      </c>
      <c r="B5" s="143" t="n">
        <v>41549</v>
      </c>
      <c r="C5" s="144" t="s">
        <v>331</v>
      </c>
      <c r="D5" s="144" t="s">
        <v>603</v>
      </c>
    </row>
    <row collapsed="false" customFormat="false" customHeight="false" hidden="false" ht="13.5" outlineLevel="0" r="6">
      <c r="A6" s="142" t="n">
        <v>1827255</v>
      </c>
      <c r="B6" s="143" t="n">
        <v>41562</v>
      </c>
      <c r="C6" s="144" t="s">
        <v>339</v>
      </c>
      <c r="D6" s="145"/>
    </row>
    <row collapsed="false" customFormat="false" customHeight="false" hidden="false" ht="13.5" outlineLevel="0" r="7">
      <c r="A7" s="142" t="n">
        <v>1827255</v>
      </c>
      <c r="B7" s="143" t="n">
        <v>41562</v>
      </c>
      <c r="C7" s="144" t="s">
        <v>331</v>
      </c>
      <c r="D7" s="145"/>
    </row>
    <row collapsed="false" customFormat="false" customHeight="false" hidden="false" ht="13.5" outlineLevel="0" r="8">
      <c r="A8" s="142" t="n">
        <v>1827528</v>
      </c>
      <c r="B8" s="143" t="n">
        <v>41563</v>
      </c>
      <c r="C8" s="144" t="s">
        <v>339</v>
      </c>
      <c r="D8" s="144" t="n">
        <v>100</v>
      </c>
    </row>
    <row collapsed="false" customFormat="false" customHeight="false" hidden="false" ht="13.5" outlineLevel="0" r="9">
      <c r="A9" s="142" t="n">
        <v>1828136</v>
      </c>
      <c r="B9" s="143" t="n">
        <v>41562</v>
      </c>
      <c r="C9" s="144" t="s">
        <v>331</v>
      </c>
      <c r="D9" s="145"/>
    </row>
    <row collapsed="false" customFormat="false" customHeight="false" hidden="false" ht="13.5" outlineLevel="0" r="10">
      <c r="A10" s="142" t="n">
        <v>1828136</v>
      </c>
      <c r="B10" s="143" t="n">
        <v>41758</v>
      </c>
      <c r="C10" s="144" t="s">
        <v>339</v>
      </c>
      <c r="D10" s="145"/>
    </row>
    <row collapsed="false" customFormat="false" customHeight="false" hidden="false" ht="13.5" outlineLevel="0" r="11">
      <c r="A11" s="142" t="n">
        <v>1828940</v>
      </c>
      <c r="B11" s="143" t="n">
        <v>41743</v>
      </c>
      <c r="C11" s="144" t="s">
        <v>331</v>
      </c>
      <c r="D11" s="145"/>
    </row>
    <row collapsed="false" customFormat="false" customHeight="false" hidden="false" ht="13.5" outlineLevel="0" r="12">
      <c r="A12" s="142" t="n">
        <v>1829576</v>
      </c>
      <c r="B12" s="143" t="n">
        <v>41562</v>
      </c>
      <c r="C12" s="144" t="s">
        <v>339</v>
      </c>
      <c r="D12" s="144" t="n">
        <v>20</v>
      </c>
    </row>
    <row collapsed="false" customFormat="false" customHeight="false" hidden="false" ht="13.5" outlineLevel="0" r="13">
      <c r="A13" s="142" t="n">
        <v>1829809</v>
      </c>
      <c r="B13" s="143" t="n">
        <v>41561</v>
      </c>
      <c r="C13" s="144" t="s">
        <v>331</v>
      </c>
      <c r="D13" s="145"/>
    </row>
    <row collapsed="false" customFormat="false" customHeight="false" hidden="false" ht="13.5" outlineLevel="0" r="14">
      <c r="A14" s="142" t="n">
        <v>1831350</v>
      </c>
      <c r="B14" s="143" t="n">
        <v>41542</v>
      </c>
      <c r="C14" s="144" t="s">
        <v>339</v>
      </c>
      <c r="D14" s="144" t="s">
        <v>604</v>
      </c>
    </row>
    <row collapsed="false" customFormat="false" customHeight="false" hidden="false" ht="13.5" outlineLevel="0" r="15">
      <c r="A15" s="142" t="n">
        <v>1831459</v>
      </c>
      <c r="B15" s="143" t="n">
        <v>41551</v>
      </c>
      <c r="C15" s="144" t="s">
        <v>339</v>
      </c>
      <c r="D15" s="144" t="s">
        <v>605</v>
      </c>
    </row>
    <row collapsed="false" customFormat="false" customHeight="false" hidden="false" ht="13.5" outlineLevel="0" r="16">
      <c r="A16" s="142" t="n">
        <v>1831717</v>
      </c>
      <c r="B16" s="143" t="n">
        <v>41562</v>
      </c>
      <c r="C16" s="144" t="s">
        <v>339</v>
      </c>
      <c r="D16" s="145"/>
    </row>
    <row collapsed="false" customFormat="false" customHeight="false" hidden="false" ht="13.5" outlineLevel="0" r="17">
      <c r="A17" s="142" t="n">
        <v>1832258</v>
      </c>
      <c r="B17" s="143" t="n">
        <v>41773</v>
      </c>
      <c r="C17" s="144" t="s">
        <v>331</v>
      </c>
      <c r="D17" s="145"/>
    </row>
    <row collapsed="false" customFormat="false" customHeight="false" hidden="false" ht="13.5" outlineLevel="0" r="18">
      <c r="A18" s="142" t="n">
        <v>1832606</v>
      </c>
      <c r="B18" s="143" t="n">
        <v>41704</v>
      </c>
      <c r="C18" s="144" t="s">
        <v>339</v>
      </c>
      <c r="D18" s="145"/>
    </row>
    <row collapsed="false" customFormat="false" customHeight="false" hidden="false" ht="13.5" outlineLevel="0" r="19">
      <c r="A19" s="142" t="n">
        <v>1832657</v>
      </c>
      <c r="B19" s="143" t="n">
        <v>41579</v>
      </c>
      <c r="C19" s="144" t="s">
        <v>339</v>
      </c>
      <c r="D19" s="144" t="s">
        <v>604</v>
      </c>
    </row>
    <row collapsed="false" customFormat="false" customHeight="false" hidden="false" ht="13.5" outlineLevel="0" r="20">
      <c r="A20" s="142" t="n">
        <v>1832657</v>
      </c>
      <c r="B20" s="143" t="n">
        <v>41579</v>
      </c>
      <c r="C20" s="144" t="s">
        <v>331</v>
      </c>
      <c r="D20" s="144" t="n">
        <v>25</v>
      </c>
    </row>
    <row collapsed="false" customFormat="false" customHeight="false" hidden="false" ht="13.5" outlineLevel="0" r="21">
      <c r="A21" s="142" t="n">
        <v>1834076</v>
      </c>
      <c r="B21" s="143" t="n">
        <v>41676</v>
      </c>
      <c r="C21" s="144" t="s">
        <v>339</v>
      </c>
      <c r="D21" s="145"/>
    </row>
    <row collapsed="false" customFormat="false" customHeight="false" hidden="false" ht="13.5" outlineLevel="0" r="22">
      <c r="A22" s="142" t="n">
        <v>1834124</v>
      </c>
      <c r="B22" s="143" t="n">
        <v>41565</v>
      </c>
      <c r="C22" s="144" t="s">
        <v>331</v>
      </c>
      <c r="D22" s="144" t="n">
        <v>30</v>
      </c>
    </row>
    <row collapsed="false" customFormat="false" customHeight="false" hidden="false" ht="13.5" outlineLevel="0" r="23">
      <c r="A23" s="142" t="n">
        <v>1834364</v>
      </c>
      <c r="B23" s="143" t="n">
        <v>41544</v>
      </c>
      <c r="C23" s="144" t="s">
        <v>339</v>
      </c>
      <c r="D23" s="145"/>
    </row>
    <row collapsed="false" customFormat="false" customHeight="false" hidden="false" ht="13.5" outlineLevel="0" r="24">
      <c r="A24" s="142" t="n">
        <v>1834386</v>
      </c>
      <c r="B24" s="143" t="n">
        <v>41578</v>
      </c>
      <c r="C24" s="144" t="s">
        <v>339</v>
      </c>
      <c r="D24" s="145"/>
    </row>
    <row collapsed="false" customFormat="false" customHeight="false" hidden="false" ht="13.5" outlineLevel="0" r="25">
      <c r="A25" s="142" t="n">
        <v>1834566</v>
      </c>
      <c r="B25" s="143" t="n">
        <v>41698</v>
      </c>
      <c r="C25" s="144" t="s">
        <v>331</v>
      </c>
      <c r="D25" s="145"/>
    </row>
    <row collapsed="false" customFormat="false" customHeight="false" hidden="false" ht="13.5" outlineLevel="0" r="26">
      <c r="A26" s="142" t="n">
        <v>1834776</v>
      </c>
      <c r="B26" s="143" t="n">
        <v>41753</v>
      </c>
      <c r="C26" s="144" t="s">
        <v>339</v>
      </c>
      <c r="D26" s="145"/>
    </row>
    <row collapsed="false" customFormat="false" customHeight="false" hidden="false" ht="13.5" outlineLevel="0" r="27">
      <c r="A27" s="142" t="n">
        <v>1834781</v>
      </c>
      <c r="B27" s="143" t="n">
        <v>41674</v>
      </c>
      <c r="C27" s="144" t="s">
        <v>339</v>
      </c>
      <c r="D27" s="145"/>
    </row>
    <row collapsed="false" customFormat="false" customHeight="false" hidden="false" ht="13.5" outlineLevel="0" r="28">
      <c r="A28" s="142" t="n">
        <v>1834781</v>
      </c>
      <c r="B28" s="143" t="n">
        <v>41674</v>
      </c>
      <c r="C28" s="144" t="s">
        <v>331</v>
      </c>
      <c r="D28" s="145"/>
    </row>
    <row collapsed="false" customFormat="false" customHeight="false" hidden="false" ht="13.5" outlineLevel="0" r="29">
      <c r="A29" s="142" t="n">
        <v>1834859</v>
      </c>
      <c r="B29" s="143" t="n">
        <v>41577</v>
      </c>
      <c r="C29" s="144" t="s">
        <v>339</v>
      </c>
      <c r="D29" s="144" t="s">
        <v>606</v>
      </c>
    </row>
    <row collapsed="false" customFormat="false" customHeight="false" hidden="false" ht="13.5" outlineLevel="0" r="30">
      <c r="A30" s="142" t="n">
        <v>1835069</v>
      </c>
      <c r="B30" s="143" t="n">
        <v>41501</v>
      </c>
      <c r="C30" s="144" t="s">
        <v>339</v>
      </c>
      <c r="D30" s="145"/>
    </row>
    <row collapsed="false" customFormat="false" customHeight="false" hidden="false" ht="13.5" outlineLevel="0" r="31">
      <c r="A31" s="142" t="n">
        <v>1835069</v>
      </c>
      <c r="B31" s="143" t="n">
        <v>41668</v>
      </c>
      <c r="C31" s="144" t="s">
        <v>331</v>
      </c>
      <c r="D31" s="145"/>
    </row>
    <row collapsed="false" customFormat="false" customHeight="false" hidden="false" ht="13.5" outlineLevel="0" r="32">
      <c r="A32" s="142" t="n">
        <v>1835115</v>
      </c>
      <c r="B32" s="143" t="n">
        <v>41603</v>
      </c>
      <c r="C32" s="144" t="s">
        <v>331</v>
      </c>
      <c r="D32" s="144" t="n">
        <v>25</v>
      </c>
    </row>
    <row collapsed="false" customFormat="false" customHeight="false" hidden="false" ht="13.5" outlineLevel="0" r="33">
      <c r="A33" s="142" t="n">
        <v>1835157</v>
      </c>
      <c r="B33" s="143" t="n">
        <v>41554</v>
      </c>
      <c r="C33" s="144" t="s">
        <v>331</v>
      </c>
      <c r="D33" s="144" t="n">
        <v>40</v>
      </c>
    </row>
    <row collapsed="false" customFormat="false" customHeight="false" hidden="false" ht="13.5" outlineLevel="0" r="34">
      <c r="A34" s="142" t="n">
        <v>1835189</v>
      </c>
      <c r="B34" s="143" t="n">
        <v>41575</v>
      </c>
      <c r="C34" s="144" t="s">
        <v>339</v>
      </c>
      <c r="D34" s="145"/>
    </row>
    <row collapsed="false" customFormat="false" customHeight="false" hidden="false" ht="13.5" outlineLevel="0" r="35">
      <c r="A35" s="142" t="n">
        <v>1835204</v>
      </c>
      <c r="B35" s="143" t="n">
        <v>41590</v>
      </c>
      <c r="C35" s="144" t="s">
        <v>339</v>
      </c>
      <c r="D35" s="145"/>
    </row>
    <row collapsed="false" customFormat="false" customHeight="false" hidden="false" ht="13.5" outlineLevel="0" r="36">
      <c r="A36" s="142" t="n">
        <v>1835204</v>
      </c>
      <c r="B36" s="143" t="n">
        <v>41590</v>
      </c>
      <c r="C36" s="144" t="s">
        <v>331</v>
      </c>
      <c r="D36" s="145"/>
    </row>
    <row collapsed="false" customFormat="false" customHeight="false" hidden="false" ht="13.5" outlineLevel="0" r="37">
      <c r="A37" s="142" t="n">
        <v>1835205</v>
      </c>
      <c r="B37" s="143" t="n">
        <v>41570</v>
      </c>
      <c r="C37" s="144" t="s">
        <v>339</v>
      </c>
      <c r="D37" s="144" t="n">
        <v>100</v>
      </c>
    </row>
    <row collapsed="false" customFormat="false" customHeight="false" hidden="false" ht="13.5" outlineLevel="0" r="38">
      <c r="A38" s="142" t="n">
        <v>1835205</v>
      </c>
      <c r="B38" s="143" t="n">
        <v>41570</v>
      </c>
      <c r="C38" s="144" t="s">
        <v>331</v>
      </c>
      <c r="D38" s="144" t="s">
        <v>607</v>
      </c>
    </row>
    <row collapsed="false" customFormat="false" customHeight="false" hidden="false" ht="13.5" outlineLevel="0" r="39">
      <c r="A39" s="142" t="n">
        <v>1835272</v>
      </c>
      <c r="B39" s="143" t="n">
        <v>41604</v>
      </c>
      <c r="C39" s="144" t="s">
        <v>339</v>
      </c>
      <c r="D39" s="145"/>
    </row>
    <row collapsed="false" customFormat="false" customHeight="false" hidden="false" ht="13.5" outlineLevel="0" r="40">
      <c r="A40" s="142" t="n">
        <v>1835332</v>
      </c>
      <c r="B40" s="143" t="n">
        <v>41638</v>
      </c>
      <c r="C40" s="144" t="s">
        <v>331</v>
      </c>
      <c r="D40" s="144" t="s">
        <v>608</v>
      </c>
    </row>
    <row collapsed="false" customFormat="false" customHeight="false" hidden="false" ht="13.5" outlineLevel="0" r="41">
      <c r="A41" s="142" t="n">
        <v>1835691</v>
      </c>
      <c r="B41" s="143" t="n">
        <v>41599</v>
      </c>
      <c r="C41" s="144" t="s">
        <v>339</v>
      </c>
      <c r="D41" s="145"/>
    </row>
    <row collapsed="false" customFormat="false" customHeight="false" hidden="false" ht="13.5" outlineLevel="0" r="42">
      <c r="A42" s="142" t="n">
        <v>1835693</v>
      </c>
      <c r="B42" s="143" t="n">
        <v>41647</v>
      </c>
      <c r="C42" s="144" t="s">
        <v>331</v>
      </c>
      <c r="D42" s="145"/>
    </row>
    <row collapsed="false" customFormat="false" customHeight="false" hidden="false" ht="13.5" outlineLevel="0" r="43">
      <c r="A43" s="142" t="n">
        <v>1835772</v>
      </c>
      <c r="B43" s="143" t="n">
        <v>41656</v>
      </c>
      <c r="C43" s="144" t="s">
        <v>331</v>
      </c>
      <c r="D43" s="145"/>
    </row>
    <row collapsed="false" customFormat="false" customHeight="false" hidden="false" ht="13.5" outlineLevel="0" r="44">
      <c r="A44" s="142" t="n">
        <v>1835804</v>
      </c>
      <c r="B44" s="143" t="n">
        <v>41604</v>
      </c>
      <c r="C44" s="144" t="s">
        <v>331</v>
      </c>
      <c r="D44" s="144" t="n">
        <v>30</v>
      </c>
    </row>
    <row collapsed="false" customFormat="false" customHeight="false" hidden="false" ht="13.5" outlineLevel="0" r="45">
      <c r="A45" s="142" t="n">
        <v>1835815</v>
      </c>
      <c r="B45" s="143" t="n">
        <v>41603</v>
      </c>
      <c r="C45" s="144" t="s">
        <v>331</v>
      </c>
      <c r="D45" s="144" t="s">
        <v>609</v>
      </c>
    </row>
    <row collapsed="false" customFormat="false" customHeight="false" hidden="false" ht="13.5" outlineLevel="0" r="46">
      <c r="A46" s="142" t="n">
        <v>1835958</v>
      </c>
      <c r="B46" s="143" t="n">
        <v>41682</v>
      </c>
      <c r="C46" s="144" t="s">
        <v>331</v>
      </c>
      <c r="D46" s="145"/>
    </row>
    <row collapsed="false" customFormat="false" customHeight="false" hidden="false" ht="13.5" outlineLevel="0" r="47">
      <c r="A47" s="142" t="n">
        <v>1835959</v>
      </c>
      <c r="B47" s="143" t="n">
        <v>41610</v>
      </c>
      <c r="C47" s="144" t="s">
        <v>339</v>
      </c>
      <c r="D47" s="145"/>
    </row>
    <row collapsed="false" customFormat="false" customHeight="false" hidden="false" ht="13.5" outlineLevel="0" r="48">
      <c r="A48" s="142" t="n">
        <v>1835985</v>
      </c>
      <c r="B48" s="143" t="n">
        <v>41674</v>
      </c>
      <c r="C48" s="144" t="s">
        <v>339</v>
      </c>
      <c r="D48" s="145"/>
    </row>
    <row collapsed="false" customFormat="false" customHeight="false" hidden="false" ht="13.5" outlineLevel="0" r="49">
      <c r="A49" s="142" t="n">
        <v>1835985</v>
      </c>
      <c r="B49" s="143" t="n">
        <v>41674</v>
      </c>
      <c r="C49" s="144" t="s">
        <v>331</v>
      </c>
      <c r="D49" s="145"/>
    </row>
    <row collapsed="false" customFormat="false" customHeight="false" hidden="false" ht="13.5" outlineLevel="0" r="50">
      <c r="A50" s="142" t="n">
        <v>1835988</v>
      </c>
      <c r="B50" s="143" t="n">
        <v>41760</v>
      </c>
      <c r="C50" s="144" t="s">
        <v>339</v>
      </c>
      <c r="D50" s="145"/>
    </row>
    <row collapsed="false" customFormat="false" customHeight="false" hidden="false" ht="13.5" outlineLevel="0" r="51">
      <c r="A51" s="142" t="n">
        <v>1836088</v>
      </c>
      <c r="B51" s="143" t="n">
        <v>41717</v>
      </c>
      <c r="C51" s="144" t="s">
        <v>339</v>
      </c>
      <c r="D51" s="145"/>
    </row>
    <row collapsed="false" customFormat="false" customHeight="false" hidden="false" ht="13.5" outlineLevel="0" r="52">
      <c r="A52" s="142" t="n">
        <v>1836088</v>
      </c>
      <c r="B52" s="143" t="n">
        <v>41717</v>
      </c>
      <c r="C52" s="144" t="s">
        <v>331</v>
      </c>
      <c r="D52" s="145"/>
    </row>
    <row collapsed="false" customFormat="false" customHeight="false" hidden="false" ht="13.5" outlineLevel="0" r="53">
      <c r="A53" s="142" t="n">
        <v>1836234</v>
      </c>
      <c r="B53" s="143" t="n">
        <v>41696</v>
      </c>
      <c r="C53" s="144" t="s">
        <v>339</v>
      </c>
      <c r="D53" s="145"/>
    </row>
    <row collapsed="false" customFormat="false" customHeight="false" hidden="false" ht="13.5" outlineLevel="0" r="54">
      <c r="A54" s="142" t="n">
        <v>1836239</v>
      </c>
      <c r="B54" s="143" t="n">
        <v>41611</v>
      </c>
      <c r="C54" s="144" t="s">
        <v>331</v>
      </c>
      <c r="D54" s="144" t="s">
        <v>610</v>
      </c>
    </row>
    <row collapsed="false" customFormat="false" customHeight="false" hidden="false" ht="13.5" outlineLevel="0" r="55">
      <c r="A55" s="142" t="n">
        <v>1836300</v>
      </c>
      <c r="B55" s="143" t="n">
        <v>41717</v>
      </c>
      <c r="C55" s="144" t="s">
        <v>339</v>
      </c>
      <c r="D55" s="145"/>
    </row>
    <row collapsed="false" customFormat="false" customHeight="false" hidden="false" ht="13.5" outlineLevel="0" r="56">
      <c r="A56" s="142" t="n">
        <v>1836378</v>
      </c>
      <c r="B56" s="143" t="n">
        <v>41761</v>
      </c>
      <c r="C56" s="144" t="s">
        <v>339</v>
      </c>
      <c r="D56" s="145"/>
    </row>
    <row collapsed="false" customFormat="false" customHeight="false" hidden="false" ht="13.5" outlineLevel="0" r="57">
      <c r="A57" s="142" t="n">
        <v>1836414</v>
      </c>
      <c r="B57" s="143" t="n">
        <v>41717</v>
      </c>
      <c r="C57" s="144" t="s">
        <v>339</v>
      </c>
      <c r="D57" s="145"/>
    </row>
    <row collapsed="false" customFormat="false" customHeight="false" hidden="false" ht="13.5" outlineLevel="0" r="58">
      <c r="A58" s="142" t="n">
        <v>1836425</v>
      </c>
      <c r="B58" s="143" t="n">
        <v>41716</v>
      </c>
      <c r="C58" s="144" t="s">
        <v>331</v>
      </c>
      <c r="D58" s="145"/>
    </row>
    <row collapsed="false" customFormat="false" customHeight="false" hidden="false" ht="13.5" outlineLevel="0" r="59">
      <c r="A59" s="142" t="n">
        <v>1836535</v>
      </c>
      <c r="B59" s="143" t="n">
        <v>41752</v>
      </c>
      <c r="C59" s="144" t="s">
        <v>339</v>
      </c>
      <c r="D59" s="1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2013-10-10T13:32:27Z</dcterms:created>
  <dc:creator>jaleemiller</dc:creator>
  <dcterms:modified xsi:type="dcterms:W3CDTF">2014-02-20T10:31:12Z</dcterms:modified>
  <cp:revision>0</cp:revision>
</cp:coreProperties>
</file>