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apwen_ucl_ac_uk/Documents/"/>
    </mc:Choice>
  </mc:AlternateContent>
  <xr:revisionPtr revIDLastSave="0" documentId="8_{A98623BF-A073-4B5F-A9E7-52AA796AB322}" xr6:coauthVersionLast="47" xr6:coauthVersionMax="47" xr10:uidLastSave="{00000000-0000-0000-0000-000000000000}"/>
  <bookViews>
    <workbookView xWindow="-98" yWindow="-98" windowWidth="19396" windowHeight="11475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2" l="1"/>
  <c r="R1" i="2"/>
  <c r="Q1" i="2" a="1"/>
  <c r="Q1" i="2"/>
  <c r="O2" i="3"/>
  <c r="N2" i="3"/>
  <c r="O8" i="3"/>
  <c r="N8" i="3"/>
  <c r="K63" i="3"/>
  <c r="K64" i="3"/>
  <c r="K65" i="3"/>
  <c r="K66" i="3"/>
  <c r="K67" i="3"/>
  <c r="K68" i="3"/>
  <c r="K69" i="3"/>
  <c r="K70" i="3"/>
  <c r="K71" i="3"/>
  <c r="K72" i="3"/>
  <c r="K73" i="3"/>
  <c r="K74" i="3"/>
  <c r="K62" i="3"/>
  <c r="J63" i="3"/>
  <c r="J64" i="3"/>
  <c r="J65" i="3"/>
  <c r="J66" i="3"/>
  <c r="J67" i="3"/>
  <c r="J68" i="3"/>
  <c r="J69" i="3"/>
  <c r="J70" i="3"/>
  <c r="J71" i="3"/>
  <c r="J72" i="3"/>
  <c r="J73" i="3"/>
  <c r="J74" i="3"/>
  <c r="J62" i="3"/>
  <c r="F63" i="3"/>
  <c r="F64" i="3"/>
  <c r="F65" i="3"/>
  <c r="F66" i="3"/>
  <c r="F67" i="3"/>
  <c r="F68" i="3"/>
  <c r="F69" i="3"/>
  <c r="F70" i="3"/>
  <c r="F71" i="3"/>
  <c r="F72" i="3"/>
  <c r="F73" i="3"/>
  <c r="F74" i="3"/>
  <c r="F62" i="3"/>
  <c r="E63" i="3"/>
  <c r="E64" i="3"/>
  <c r="E65" i="3"/>
  <c r="E66" i="3"/>
  <c r="E67" i="3"/>
  <c r="E68" i="3"/>
  <c r="E69" i="3"/>
  <c r="E70" i="3"/>
  <c r="E71" i="3"/>
  <c r="E72" i="3"/>
  <c r="E73" i="3"/>
  <c r="E74" i="3"/>
  <c r="E62" i="3"/>
  <c r="K49" i="3"/>
  <c r="K50" i="3"/>
  <c r="K51" i="3"/>
  <c r="K52" i="3"/>
  <c r="K53" i="3"/>
  <c r="K54" i="3"/>
  <c r="K55" i="3"/>
  <c r="K56" i="3"/>
  <c r="K57" i="3"/>
  <c r="K58" i="3"/>
  <c r="K48" i="3"/>
  <c r="J49" i="3"/>
  <c r="J50" i="3"/>
  <c r="J51" i="3"/>
  <c r="J52" i="3"/>
  <c r="J53" i="3"/>
  <c r="J54" i="3"/>
  <c r="J55" i="3"/>
  <c r="J56" i="3"/>
  <c r="J57" i="3"/>
  <c r="J58" i="3"/>
  <c r="J48" i="3"/>
  <c r="F49" i="3"/>
  <c r="F50" i="3"/>
  <c r="F51" i="3"/>
  <c r="F52" i="3"/>
  <c r="F53" i="3"/>
  <c r="F54" i="3"/>
  <c r="F55" i="3"/>
  <c r="F56" i="3"/>
  <c r="F57" i="3"/>
  <c r="F58" i="3"/>
  <c r="F48" i="3"/>
  <c r="E49" i="3"/>
  <c r="E50" i="3"/>
  <c r="E51" i="3"/>
  <c r="E52" i="3"/>
  <c r="E53" i="3"/>
  <c r="E54" i="3"/>
  <c r="E55" i="3"/>
  <c r="E56" i="3"/>
  <c r="E57" i="3"/>
  <c r="E58" i="3"/>
  <c r="E48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27" i="3"/>
  <c r="K18" i="3"/>
  <c r="K19" i="3"/>
  <c r="K20" i="3"/>
  <c r="K21" i="3"/>
  <c r="K22" i="3"/>
  <c r="K23" i="3"/>
  <c r="K17" i="3"/>
  <c r="J18" i="3"/>
  <c r="J19" i="3"/>
  <c r="J20" i="3"/>
  <c r="J21" i="3"/>
  <c r="J22" i="3"/>
  <c r="J23" i="3"/>
  <c r="J1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27" i="3"/>
  <c r="F18" i="3"/>
  <c r="F19" i="3"/>
  <c r="F20" i="3"/>
  <c r="F21" i="3"/>
  <c r="F22" i="3"/>
  <c r="F23" i="3"/>
  <c r="F17" i="3"/>
  <c r="E18" i="3"/>
  <c r="E19" i="3"/>
  <c r="E20" i="3"/>
  <c r="E21" i="3"/>
  <c r="E22" i="3"/>
  <c r="E23" i="3"/>
  <c r="E17" i="3"/>
  <c r="F3" i="3"/>
  <c r="F4" i="3"/>
  <c r="F5" i="3"/>
  <c r="F6" i="3"/>
  <c r="F7" i="3"/>
  <c r="F8" i="3"/>
  <c r="F9" i="3"/>
  <c r="F10" i="3"/>
  <c r="F11" i="3"/>
  <c r="F12" i="3"/>
  <c r="F13" i="3"/>
  <c r="F2" i="3"/>
  <c r="E3" i="3"/>
  <c r="E4" i="3"/>
  <c r="E5" i="3"/>
  <c r="E6" i="3"/>
  <c r="E7" i="3"/>
  <c r="E8" i="3"/>
  <c r="E9" i="3"/>
  <c r="E10" i="3"/>
  <c r="E11" i="3"/>
  <c r="E12" i="3"/>
  <c r="E13" i="3"/>
  <c r="E2" i="3"/>
  <c r="K3" i="3"/>
  <c r="K4" i="3"/>
  <c r="K5" i="3"/>
  <c r="K6" i="3"/>
  <c r="K7" i="3"/>
  <c r="K8" i="3"/>
  <c r="K9" i="3"/>
  <c r="K10" i="3"/>
  <c r="K11" i="3"/>
  <c r="K12" i="3"/>
  <c r="K13" i="3"/>
  <c r="K2" i="3"/>
  <c r="J3" i="3"/>
  <c r="J4" i="3"/>
  <c r="J5" i="3"/>
  <c r="J6" i="3"/>
  <c r="J7" i="3"/>
  <c r="J8" i="3"/>
  <c r="J9" i="3"/>
  <c r="J10" i="3"/>
  <c r="J11" i="3"/>
  <c r="J12" i="3"/>
  <c r="J13" i="3"/>
  <c r="J2" i="3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<sst xmlns="http://schemas.openxmlformats.org/spreadsheetml/2006/main" count="202" uniqueCount="83">
  <si>
    <t>NOTE:</t>
  </si>
  <si>
    <t>TAPE MEASURE:</t>
  </si>
  <si>
    <t>POLYCAM:</t>
  </si>
  <si>
    <t>TLS:</t>
  </si>
  <si>
    <t>girth</t>
  </si>
  <si>
    <t>DBH</t>
  </si>
  <si>
    <t>fDBH</t>
  </si>
  <si>
    <t>alpha girth</t>
  </si>
  <si>
    <t>circle girth</t>
  </si>
  <si>
    <t>height</t>
  </si>
  <si>
    <t>Balmaha oak</t>
  </si>
  <si>
    <t>multistem (2)</t>
  </si>
  <si>
    <t>4/8.75, 11.8</t>
  </si>
  <si>
    <t>1.54/2.45, 3.41</t>
  </si>
  <si>
    <t>5.16/8.42, 11.44</t>
  </si>
  <si>
    <t>4.85/7.69, 10.72</t>
  </si>
  <si>
    <t>1.51/2.77, 3.84</t>
  </si>
  <si>
    <t>4.98/9.88, 12.94</t>
  </si>
  <si>
    <t>4.73/8.71, 12.06</t>
  </si>
  <si>
    <t>Belvoir oak</t>
  </si>
  <si>
    <t>noise, a/b</t>
  </si>
  <si>
    <t>2.87/2.73</t>
  </si>
  <si>
    <t>9.48/9.25</t>
  </si>
  <si>
    <t>9.03/8.58</t>
  </si>
  <si>
    <t>4.08/3.41</t>
  </si>
  <si>
    <t>Birnam oak</t>
  </si>
  <si>
    <t>Cadzow oak 1 - entrance</t>
  </si>
  <si>
    <t>noise</t>
  </si>
  <si>
    <t>Cadzow oak 2 - fence</t>
  </si>
  <si>
    <t>a/b</t>
  </si>
  <si>
    <t>1.71/1.80</t>
  </si>
  <si>
    <t>5.47/5.76</t>
  </si>
  <si>
    <t>5.38/5.67</t>
  </si>
  <si>
    <t>5.30/4.22</t>
  </si>
  <si>
    <t>Cadzow oak 3 - fire</t>
  </si>
  <si>
    <t>Castle oak</t>
  </si>
  <si>
    <t>Cathedral oak (Savernake)</t>
  </si>
  <si>
    <t>6.15/5.97</t>
  </si>
  <si>
    <t>Clachan oak</t>
  </si>
  <si>
    <t>Curley oak</t>
  </si>
  <si>
    <t>Darley oak</t>
  </si>
  <si>
    <t>Dead oak (Burnam Beeches)</t>
  </si>
  <si>
    <t>Druid’s oak</t>
  </si>
  <si>
    <t>Half Oak (Burnam Beeches)</t>
  </si>
  <si>
    <t>King of Limbs Oak (Savernake)</t>
  </si>
  <si>
    <t>King Offa’s Oak</t>
  </si>
  <si>
    <t>Lapsed Pollard Oak (Burnam Beeches)</t>
  </si>
  <si>
    <t>Magog (alive) of the Oaks of Avalon</t>
  </si>
  <si>
    <t>Majesty Oak</t>
  </si>
  <si>
    <t>Meavy Oak</t>
  </si>
  <si>
    <t>Mighty Sycamore</t>
  </si>
  <si>
    <t>Noel Gow's Oak</t>
  </si>
  <si>
    <t>Pwllpriddog Oak</t>
  </si>
  <si>
    <t>Tall Oak (Burnam Beeches)</t>
  </si>
  <si>
    <t>The Signing Oak</t>
  </si>
  <si>
    <t>Wyesham Oak</t>
  </si>
  <si>
    <t>Wyndham's Oak</t>
  </si>
  <si>
    <t>Gog-hatfield (Mog&amp;Magog oaks)</t>
  </si>
  <si>
    <t>Eddington veteran oak</t>
  </si>
  <si>
    <t>Bowthorpe oak at Bourne</t>
  </si>
  <si>
    <t>Major oak</t>
  </si>
  <si>
    <t>Old man of Calke</t>
  </si>
  <si>
    <t>Oak at the gate of the dead</t>
  </si>
  <si>
    <t>6.46/8.2, 12.1</t>
  </si>
  <si>
    <t>2.24/2.88, 4.13</t>
  </si>
  <si>
    <t>7.55/9.87, 13.84</t>
  </si>
  <si>
    <t>7.05/9.05, 12.97</t>
  </si>
  <si>
    <t>Capon tree</t>
  </si>
  <si>
    <t>multistem (2) noise</t>
  </si>
  <si>
    <t>Covenanter’s oak</t>
  </si>
  <si>
    <t>tree height:</t>
  </si>
  <si>
    <t>nan</t>
  </si>
  <si>
    <t>birnam</t>
  </si>
  <si>
    <t>TLS</t>
  </si>
  <si>
    <t>average</t>
  </si>
  <si>
    <t>std</t>
  </si>
  <si>
    <t>POLYCAM</t>
  </si>
  <si>
    <t>TEST</t>
  </si>
  <si>
    <t>volume</t>
  </si>
  <si>
    <t>king of limbs</t>
  </si>
  <si>
    <t>belvoir</t>
  </si>
  <si>
    <t>meavy</t>
  </si>
  <si>
    <t>Curley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</si>
</sst>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workbookViewId="0">
      <selection activeCell="C2" sqref="C2"/>
    </sheetView>
  </sheetViews>
  <sheetFormatPr defaultRowHeight="14.25"/>
  <sheetData>
    <row r="1" spans="1:18">
      <c r="E1" t="s">
        <v>0</v>
      </c>
      <c r="G1" t="s">
        <v>1</v>
      </c>
      <c r="I1" t="s">
        <v>2</v>
      </c>
      <c r="N1" t="s">
        <v>3</v>
      </c>
    </row>
    <row r="2" spans="1:18"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N2" t="s">
        <v>6</v>
      </c>
      <c r="O2" t="s">
        <v>7</v>
      </c>
      <c r="P2" t="s">
        <v>8</v>
      </c>
      <c r="R2" t="s">
        <v>9</v>
      </c>
    </row>
    <row r="3" spans="1:18" ht="15">
      <c r="A3" t="s">
        <v>10</v>
      </c>
      <c r="E3" t="s">
        <v>11</v>
      </c>
      <c r="G3" t="s">
        <v>12</v>
      </c>
      <c r="I3" t="s">
        <v>13</v>
      </c>
      <c r="J3" t="s">
        <v>14</v>
      </c>
      <c r="K3" t="s">
        <v>15</v>
      </c>
      <c r="L3" s="1">
        <v>7.25</v>
      </c>
      <c r="N3" t="s">
        <v>16</v>
      </c>
      <c r="O3" t="s">
        <v>17</v>
      </c>
      <c r="P3" t="s">
        <v>18</v>
      </c>
      <c r="R3">
        <v>17.14</v>
      </c>
    </row>
    <row r="4" spans="1:18">
      <c r="A4" t="s">
        <v>19</v>
      </c>
      <c r="E4" t="s">
        <v>20</v>
      </c>
      <c r="G4">
        <v>8.01</v>
      </c>
      <c r="I4" t="s">
        <v>21</v>
      </c>
      <c r="J4" t="s">
        <v>22</v>
      </c>
      <c r="K4" t="s">
        <v>23</v>
      </c>
      <c r="L4" t="s">
        <v>24</v>
      </c>
      <c r="N4">
        <v>2.7</v>
      </c>
      <c r="O4">
        <v>8.9</v>
      </c>
      <c r="P4">
        <v>8.48</v>
      </c>
      <c r="R4">
        <v>7.95</v>
      </c>
    </row>
    <row r="5" spans="1:18">
      <c r="A5" t="s">
        <v>25</v>
      </c>
      <c r="G5">
        <v>7.5</v>
      </c>
      <c r="I5">
        <v>2.66</v>
      </c>
      <c r="J5">
        <v>8.67</v>
      </c>
      <c r="K5">
        <v>8.35</v>
      </c>
      <c r="L5">
        <v>3.45</v>
      </c>
      <c r="N5">
        <v>2.82</v>
      </c>
      <c r="O5">
        <v>9.16</v>
      </c>
      <c r="P5">
        <v>8.8699999999999992</v>
      </c>
      <c r="R5">
        <v>24.31</v>
      </c>
    </row>
    <row r="6" spans="1:18">
      <c r="A6" t="s">
        <v>26</v>
      </c>
      <c r="E6" t="s">
        <v>27</v>
      </c>
      <c r="G6">
        <v>4.74</v>
      </c>
      <c r="I6">
        <v>1.8</v>
      </c>
      <c r="J6">
        <v>5.76</v>
      </c>
      <c r="K6">
        <v>5.66</v>
      </c>
      <c r="L6">
        <v>4.55</v>
      </c>
    </row>
    <row r="7" spans="1:18">
      <c r="A7" t="s">
        <v>28</v>
      </c>
      <c r="E7" t="s">
        <v>29</v>
      </c>
      <c r="G7">
        <v>5.68</v>
      </c>
      <c r="I7" t="s">
        <v>30</v>
      </c>
      <c r="J7" t="s">
        <v>31</v>
      </c>
      <c r="K7" t="s">
        <v>32</v>
      </c>
      <c r="L7" t="s">
        <v>33</v>
      </c>
    </row>
    <row r="8" spans="1:18">
      <c r="A8" t="s">
        <v>34</v>
      </c>
      <c r="G8">
        <v>6.62</v>
      </c>
      <c r="I8">
        <v>2.54</v>
      </c>
      <c r="J8">
        <v>8.6300000000000008</v>
      </c>
      <c r="K8">
        <v>7.98</v>
      </c>
      <c r="L8">
        <v>3.69</v>
      </c>
    </row>
    <row r="9" spans="1:18">
      <c r="A9" t="s">
        <v>35</v>
      </c>
      <c r="E9" t="s">
        <v>27</v>
      </c>
      <c r="G9">
        <v>9.32</v>
      </c>
      <c r="I9">
        <v>3.7</v>
      </c>
      <c r="J9">
        <v>12.07</v>
      </c>
      <c r="K9">
        <v>11.61</v>
      </c>
      <c r="L9">
        <v>7.52</v>
      </c>
      <c r="N9">
        <v>3.56</v>
      </c>
      <c r="O9">
        <v>11.64</v>
      </c>
      <c r="P9">
        <v>11.19</v>
      </c>
      <c r="R9">
        <v>21.34</v>
      </c>
    </row>
    <row r="10" spans="1:18">
      <c r="A10" t="s">
        <v>36</v>
      </c>
      <c r="E10" t="s">
        <v>27</v>
      </c>
      <c r="G10">
        <v>10.33</v>
      </c>
      <c r="I10">
        <v>3.22</v>
      </c>
      <c r="J10">
        <v>10.4</v>
      </c>
      <c r="K10">
        <v>10.11</v>
      </c>
      <c r="L10" t="s">
        <v>37</v>
      </c>
      <c r="N10">
        <v>3.31</v>
      </c>
      <c r="O10">
        <v>10.73</v>
      </c>
      <c r="P10">
        <v>10.39</v>
      </c>
      <c r="R10">
        <v>19.32</v>
      </c>
    </row>
    <row r="11" spans="1:18">
      <c r="A11" t="s">
        <v>38</v>
      </c>
      <c r="G11">
        <v>4.79</v>
      </c>
      <c r="I11">
        <v>1.51</v>
      </c>
      <c r="J11">
        <v>4.8099999999999996</v>
      </c>
      <c r="K11">
        <v>4.75</v>
      </c>
      <c r="L11">
        <v>4.05</v>
      </c>
      <c r="N11">
        <v>1.64</v>
      </c>
      <c r="O11">
        <v>5.29</v>
      </c>
      <c r="P11">
        <v>5.17</v>
      </c>
      <c r="R11">
        <v>8.1199999999999992</v>
      </c>
    </row>
    <row r="12" spans="1:18">
      <c r="A12" t="s">
        <v>39</v>
      </c>
      <c r="G12">
        <v>6.29</v>
      </c>
      <c r="I12">
        <v>1.93</v>
      </c>
      <c r="J12">
        <v>6.4</v>
      </c>
      <c r="K12">
        <v>6.06</v>
      </c>
      <c r="L12">
        <v>4.6500000000000004</v>
      </c>
      <c r="N12">
        <v>2.0499999999999998</v>
      </c>
      <c r="O12">
        <v>6.8</v>
      </c>
      <c r="P12">
        <v>6.45</v>
      </c>
      <c r="R12">
        <v>8.94</v>
      </c>
    </row>
    <row r="13" spans="1:18">
      <c r="A13" t="s">
        <v>40</v>
      </c>
      <c r="E13" t="s">
        <v>27</v>
      </c>
      <c r="G13">
        <v>6.62</v>
      </c>
      <c r="I13">
        <v>3.51</v>
      </c>
      <c r="J13">
        <v>12.29</v>
      </c>
      <c r="K13">
        <v>11.01</v>
      </c>
      <c r="L13">
        <v>6.02</v>
      </c>
      <c r="N13">
        <v>3.17</v>
      </c>
      <c r="O13">
        <v>10.5</v>
      </c>
      <c r="P13">
        <v>9.9499999999999993</v>
      </c>
      <c r="R13">
        <v>11.76</v>
      </c>
    </row>
    <row r="14" spans="1:18">
      <c r="A14" t="s">
        <v>41</v>
      </c>
      <c r="G14">
        <v>3.4</v>
      </c>
      <c r="I14">
        <v>1.06</v>
      </c>
      <c r="J14">
        <v>3.37</v>
      </c>
      <c r="K14">
        <v>3.34</v>
      </c>
      <c r="L14">
        <v>3.58</v>
      </c>
      <c r="N14">
        <v>1.1599999999999999</v>
      </c>
      <c r="O14">
        <v>3.66</v>
      </c>
      <c r="P14">
        <v>3.63</v>
      </c>
      <c r="R14">
        <v>7.95</v>
      </c>
    </row>
    <row r="15" spans="1:18">
      <c r="A15" t="s">
        <v>42</v>
      </c>
      <c r="E15" t="s">
        <v>27</v>
      </c>
      <c r="G15">
        <v>6.29</v>
      </c>
      <c r="I15">
        <v>2.91</v>
      </c>
      <c r="J15">
        <v>9.4700000000000006</v>
      </c>
      <c r="K15">
        <v>9.15</v>
      </c>
      <c r="L15">
        <v>5.7</v>
      </c>
      <c r="N15">
        <v>2.9</v>
      </c>
      <c r="O15">
        <v>9.49</v>
      </c>
      <c r="P15">
        <v>9.1199999999999992</v>
      </c>
      <c r="R15">
        <v>11.07</v>
      </c>
    </row>
    <row r="16" spans="1:18">
      <c r="A16" t="s">
        <v>43</v>
      </c>
      <c r="E16" t="s">
        <v>27</v>
      </c>
      <c r="G16">
        <v>3.39</v>
      </c>
      <c r="I16">
        <v>1.02</v>
      </c>
      <c r="J16">
        <v>3.61</v>
      </c>
      <c r="K16">
        <v>3.21</v>
      </c>
      <c r="L16">
        <v>4.07</v>
      </c>
      <c r="N16">
        <v>1.07</v>
      </c>
      <c r="O16">
        <v>3.7</v>
      </c>
      <c r="P16">
        <v>3.35</v>
      </c>
      <c r="R16">
        <v>8.2799999999999994</v>
      </c>
    </row>
    <row r="17" spans="1:18">
      <c r="A17" t="s">
        <v>44</v>
      </c>
      <c r="E17" t="s">
        <v>27</v>
      </c>
      <c r="G17">
        <v>10.4</v>
      </c>
      <c r="I17">
        <v>3.89</v>
      </c>
      <c r="J17">
        <v>12.92</v>
      </c>
      <c r="K17">
        <v>12.23</v>
      </c>
      <c r="L17">
        <v>6.65</v>
      </c>
      <c r="N17">
        <v>3.43</v>
      </c>
      <c r="O17">
        <v>11.09</v>
      </c>
      <c r="P17">
        <v>10.76</v>
      </c>
      <c r="R17">
        <v>23.66</v>
      </c>
    </row>
    <row r="18" spans="1:18">
      <c r="A18" t="s">
        <v>45</v>
      </c>
      <c r="E18" t="s">
        <v>27</v>
      </c>
      <c r="G18">
        <v>11.59</v>
      </c>
      <c r="I18">
        <v>3.49</v>
      </c>
      <c r="J18">
        <v>11.49</v>
      </c>
      <c r="K18">
        <v>10.97</v>
      </c>
      <c r="L18">
        <v>5.57</v>
      </c>
      <c r="N18">
        <v>3.66</v>
      </c>
      <c r="O18">
        <v>12.19</v>
      </c>
      <c r="P18">
        <v>11.51</v>
      </c>
      <c r="R18">
        <v>15.93</v>
      </c>
    </row>
    <row r="19" spans="1:18">
      <c r="A19" t="s">
        <v>46</v>
      </c>
      <c r="E19" t="s">
        <v>27</v>
      </c>
      <c r="G19">
        <v>4.9400000000000004</v>
      </c>
      <c r="I19">
        <v>1.55</v>
      </c>
      <c r="J19">
        <v>5.03</v>
      </c>
      <c r="K19">
        <v>4.88</v>
      </c>
      <c r="L19">
        <v>4.05</v>
      </c>
    </row>
    <row r="20" spans="1:18">
      <c r="A20" t="s">
        <v>47</v>
      </c>
      <c r="E20" t="s">
        <v>27</v>
      </c>
      <c r="G20">
        <v>8.4499999999999993</v>
      </c>
      <c r="I20">
        <v>2.74</v>
      </c>
      <c r="J20">
        <v>9.01</v>
      </c>
      <c r="K20">
        <v>8.6199999999999992</v>
      </c>
      <c r="L20">
        <v>6.09</v>
      </c>
      <c r="N20">
        <v>2.8</v>
      </c>
      <c r="O20">
        <v>9.17</v>
      </c>
      <c r="P20">
        <v>8.7899999999999991</v>
      </c>
      <c r="R20">
        <v>7.89</v>
      </c>
    </row>
    <row r="21" spans="1:18">
      <c r="A21" t="s">
        <v>48</v>
      </c>
      <c r="G21">
        <v>11.55</v>
      </c>
      <c r="I21">
        <v>4.4000000000000004</v>
      </c>
      <c r="J21">
        <v>14.05</v>
      </c>
      <c r="K21">
        <v>13.83</v>
      </c>
      <c r="L21">
        <v>9.4499999999999993</v>
      </c>
      <c r="N21">
        <v>4.25</v>
      </c>
      <c r="O21">
        <v>13.53</v>
      </c>
      <c r="P21">
        <v>13.34</v>
      </c>
      <c r="R21">
        <v>19.2</v>
      </c>
    </row>
    <row r="22" spans="1:18">
      <c r="A22" t="s">
        <v>49</v>
      </c>
      <c r="G22">
        <v>6.72</v>
      </c>
      <c r="I22">
        <v>2.2799999999999998</v>
      </c>
      <c r="J22">
        <v>7.58</v>
      </c>
      <c r="K22">
        <v>7.17</v>
      </c>
      <c r="L22">
        <v>4.33</v>
      </c>
      <c r="N22">
        <v>2.17</v>
      </c>
      <c r="O22">
        <v>7.09</v>
      </c>
      <c r="P22">
        <v>6.81</v>
      </c>
      <c r="R22">
        <v>10.61</v>
      </c>
    </row>
    <row r="23" spans="1:18">
      <c r="A23" t="s">
        <v>50</v>
      </c>
      <c r="G23">
        <v>7.88</v>
      </c>
      <c r="I23">
        <v>2.52</v>
      </c>
      <c r="J23">
        <v>8.23</v>
      </c>
      <c r="K23">
        <v>7.92</v>
      </c>
      <c r="L23">
        <v>5.47</v>
      </c>
    </row>
    <row r="24" spans="1:18">
      <c r="A24" t="s">
        <v>51</v>
      </c>
      <c r="E24" t="s">
        <v>27</v>
      </c>
      <c r="G24">
        <v>5.97</v>
      </c>
      <c r="I24">
        <v>2.11</v>
      </c>
      <c r="J24">
        <v>6.73</v>
      </c>
      <c r="K24">
        <v>6.62</v>
      </c>
      <c r="L24">
        <v>5.64</v>
      </c>
    </row>
    <row r="25" spans="1:18">
      <c r="A25" t="s">
        <v>52</v>
      </c>
      <c r="G25">
        <v>9.3000000000000007</v>
      </c>
      <c r="I25">
        <v>4.2</v>
      </c>
      <c r="J25">
        <v>13.93</v>
      </c>
      <c r="K25">
        <v>13.2</v>
      </c>
      <c r="L25">
        <v>6.87</v>
      </c>
      <c r="N25">
        <v>3.6</v>
      </c>
      <c r="O25">
        <v>11.84</v>
      </c>
      <c r="P25">
        <v>11.32</v>
      </c>
      <c r="R25">
        <v>17.14</v>
      </c>
    </row>
    <row r="26" spans="1:18">
      <c r="A26" t="s">
        <v>53</v>
      </c>
      <c r="I26">
        <v>1.01</v>
      </c>
      <c r="J26">
        <v>3.19</v>
      </c>
      <c r="K26">
        <v>3.17</v>
      </c>
      <c r="L26">
        <v>3.88</v>
      </c>
      <c r="N26">
        <v>1.05</v>
      </c>
      <c r="O26">
        <v>3.37</v>
      </c>
      <c r="P26">
        <v>3.34</v>
      </c>
      <c r="R26">
        <v>12.8</v>
      </c>
    </row>
    <row r="27" spans="1:18">
      <c r="A27" t="s">
        <v>54</v>
      </c>
      <c r="G27">
        <v>9.94</v>
      </c>
      <c r="I27">
        <v>3.78</v>
      </c>
      <c r="J27">
        <v>12.19</v>
      </c>
      <c r="K27">
        <v>11.87</v>
      </c>
      <c r="L27">
        <v>6.78</v>
      </c>
      <c r="N27">
        <v>3.89</v>
      </c>
      <c r="O27">
        <v>12.55</v>
      </c>
      <c r="P27">
        <v>12.23</v>
      </c>
      <c r="R27">
        <v>14.5</v>
      </c>
    </row>
    <row r="28" spans="1:18">
      <c r="A28" t="s">
        <v>55</v>
      </c>
      <c r="E28" t="s">
        <v>27</v>
      </c>
      <c r="G28">
        <v>6.97</v>
      </c>
      <c r="I28">
        <v>2.29</v>
      </c>
      <c r="J28">
        <v>7.36</v>
      </c>
      <c r="K28">
        <v>7.19</v>
      </c>
      <c r="L28">
        <v>6.08</v>
      </c>
      <c r="N28">
        <v>2.4700000000000002</v>
      </c>
      <c r="O28">
        <v>7.96</v>
      </c>
      <c r="P28">
        <v>7.77</v>
      </c>
      <c r="R28">
        <v>10.57</v>
      </c>
    </row>
    <row r="29" spans="1:18">
      <c r="A29" t="s">
        <v>56</v>
      </c>
      <c r="E29" t="s">
        <v>27</v>
      </c>
      <c r="I29">
        <v>3.54</v>
      </c>
      <c r="J29">
        <v>11.49</v>
      </c>
      <c r="K29">
        <v>11.14</v>
      </c>
      <c r="L29">
        <v>6.44</v>
      </c>
      <c r="N29">
        <v>3.56</v>
      </c>
      <c r="O29">
        <v>11.55</v>
      </c>
      <c r="P29">
        <v>11.18</v>
      </c>
      <c r="R29">
        <v>10.48</v>
      </c>
    </row>
    <row r="30" spans="1:18">
      <c r="A30" t="s">
        <v>57</v>
      </c>
      <c r="G30">
        <v>5.76</v>
      </c>
      <c r="N30">
        <v>1.91</v>
      </c>
      <c r="O30">
        <v>6.1</v>
      </c>
      <c r="P30">
        <v>6</v>
      </c>
      <c r="R30">
        <v>25.4</v>
      </c>
    </row>
    <row r="31" spans="1:18">
      <c r="A31" t="s">
        <v>58</v>
      </c>
      <c r="G31">
        <v>6.48</v>
      </c>
      <c r="N31">
        <v>2.1</v>
      </c>
      <c r="O31">
        <v>6.75</v>
      </c>
      <c r="P31">
        <v>6.59</v>
      </c>
      <c r="R31">
        <v>17.93</v>
      </c>
    </row>
    <row r="32" spans="1:18">
      <c r="A32" t="s">
        <v>59</v>
      </c>
      <c r="G32">
        <v>13.55</v>
      </c>
      <c r="N32">
        <v>4.2</v>
      </c>
      <c r="O32">
        <v>13.7</v>
      </c>
      <c r="P32">
        <v>13.19</v>
      </c>
      <c r="R32">
        <v>15.37</v>
      </c>
    </row>
    <row r="33" spans="1:18">
      <c r="A33" t="s">
        <v>60</v>
      </c>
      <c r="G33">
        <v>10.76</v>
      </c>
      <c r="N33">
        <v>3.53</v>
      </c>
      <c r="O33">
        <v>11.51</v>
      </c>
      <c r="P33">
        <v>11.08</v>
      </c>
    </row>
    <row r="34" spans="1:18">
      <c r="A34" t="s">
        <v>61</v>
      </c>
      <c r="G34">
        <v>10.220000000000001</v>
      </c>
      <c r="N34">
        <v>3.32</v>
      </c>
      <c r="O34">
        <v>11</v>
      </c>
      <c r="P34">
        <v>10.43</v>
      </c>
      <c r="R34">
        <v>13.35</v>
      </c>
    </row>
    <row r="35" spans="1:18">
      <c r="A35" t="s">
        <v>62</v>
      </c>
      <c r="E35" t="s">
        <v>11</v>
      </c>
      <c r="G35" t="s">
        <v>63</v>
      </c>
      <c r="N35" t="s">
        <v>64</v>
      </c>
      <c r="O35" t="s">
        <v>65</v>
      </c>
      <c r="P35" t="s">
        <v>66</v>
      </c>
      <c r="R35">
        <v>14.21</v>
      </c>
    </row>
    <row r="36" spans="1:18">
      <c r="A36" t="s">
        <v>67</v>
      </c>
      <c r="E36" t="s">
        <v>68</v>
      </c>
      <c r="G36">
        <v>10.55</v>
      </c>
      <c r="N36">
        <v>3.34</v>
      </c>
      <c r="O36">
        <v>11.48</v>
      </c>
      <c r="P36">
        <v>10.49</v>
      </c>
      <c r="R36">
        <v>18.86</v>
      </c>
    </row>
    <row r="37" spans="1:18">
      <c r="A37" t="s">
        <v>69</v>
      </c>
      <c r="G37">
        <v>7</v>
      </c>
      <c r="N37">
        <v>2.42</v>
      </c>
      <c r="O37">
        <v>8.32</v>
      </c>
      <c r="P37">
        <v>7.6</v>
      </c>
      <c r="R37">
        <v>17.37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E304-6C42-4A48-BD12-220C697403DB}">
  <dimension ref="A1:S39"/>
  <sheetViews>
    <sheetView tabSelected="1" workbookViewId="0">
      <selection activeCell="M6" sqref="M6"/>
    </sheetView>
  </sheetViews>
  <sheetFormatPr defaultRowHeight="14.25"/>
  <sheetData>
    <row r="1" spans="1:19" ht="15">
      <c r="A1">
        <v>4</v>
      </c>
      <c r="B1" cm="1">
        <f t="array" ref="B1:B39">A1:A39/PI()</f>
        <v>1.2732395447351628</v>
      </c>
      <c r="D1">
        <v>1.54</v>
      </c>
      <c r="E1">
        <v>5.16</v>
      </c>
      <c r="F1">
        <v>4.8499999999999996</v>
      </c>
      <c r="H1">
        <v>1.51</v>
      </c>
      <c r="I1">
        <v>4.9800000000000004</v>
      </c>
      <c r="J1">
        <v>4.7300000000000004</v>
      </c>
      <c r="M1" t="s">
        <v>70</v>
      </c>
      <c r="N1" t="s">
        <v>10</v>
      </c>
      <c r="O1" s="1">
        <v>7.25</v>
      </c>
      <c r="P1">
        <v>17.14</v>
      </c>
      <c r="Q1" cm="1">
        <f t="array" ref="Q1:Q21">P1:P21-O1:O21</f>
        <v>9.89</v>
      </c>
      <c r="R1">
        <f>AVERAGE(_xlfn.ANCHORARRAY(Q1))</f>
        <v>8.129761904761903</v>
      </c>
      <c r="S1">
        <f>_xlfn.STDEV.S(_xlfn.ANCHORARRAY(Q1))</f>
        <v>4.8918535536620684</v>
      </c>
    </row>
    <row r="2" spans="1:19" ht="15">
      <c r="A2">
        <v>8.75</v>
      </c>
      <c r="B2">
        <v>2.7852115041081684</v>
      </c>
      <c r="D2">
        <v>2.4500000000000002</v>
      </c>
      <c r="E2">
        <v>8.42</v>
      </c>
      <c r="F2">
        <v>7.69</v>
      </c>
      <c r="H2">
        <v>2.77</v>
      </c>
      <c r="I2">
        <v>9.8800000000000008</v>
      </c>
      <c r="J2">
        <v>8.7100000000000009</v>
      </c>
      <c r="N2" t="s">
        <v>19</v>
      </c>
      <c r="O2">
        <v>3.7450000000000001</v>
      </c>
      <c r="P2">
        <v>7.95</v>
      </c>
      <c r="Q2">
        <v>4.2050000000000001</v>
      </c>
    </row>
    <row r="3" spans="1:19" ht="15">
      <c r="A3">
        <v>11.8</v>
      </c>
      <c r="B3">
        <v>3.7560566569687301</v>
      </c>
      <c r="D3">
        <v>3.41</v>
      </c>
      <c r="E3">
        <v>11.44</v>
      </c>
      <c r="F3">
        <v>10.72</v>
      </c>
      <c r="H3">
        <v>3.84</v>
      </c>
      <c r="I3">
        <v>12.94</v>
      </c>
      <c r="J3">
        <v>12.06</v>
      </c>
      <c r="N3" t="s">
        <v>25</v>
      </c>
      <c r="O3">
        <v>3.45</v>
      </c>
      <c r="P3">
        <v>24.31</v>
      </c>
      <c r="Q3">
        <v>20.86</v>
      </c>
    </row>
    <row r="4" spans="1:19" ht="15">
      <c r="A4">
        <v>8.01</v>
      </c>
      <c r="B4">
        <v>2.5496621883321633</v>
      </c>
      <c r="D4">
        <v>2.8</v>
      </c>
      <c r="E4">
        <v>9.3650000000000002</v>
      </c>
      <c r="F4">
        <v>8.8049999999999997</v>
      </c>
      <c r="H4">
        <v>2.7</v>
      </c>
      <c r="I4">
        <v>8.9</v>
      </c>
      <c r="J4">
        <v>8.48</v>
      </c>
      <c r="N4" t="s">
        <v>35</v>
      </c>
      <c r="O4">
        <v>7.52</v>
      </c>
      <c r="P4">
        <v>21.34</v>
      </c>
      <c r="Q4">
        <v>13.82</v>
      </c>
    </row>
    <row r="5" spans="1:19" ht="15">
      <c r="A5">
        <v>7.5</v>
      </c>
      <c r="B5">
        <v>2.3873241463784303</v>
      </c>
      <c r="D5">
        <v>2.66</v>
      </c>
      <c r="E5">
        <v>8.67</v>
      </c>
      <c r="F5">
        <v>8.35</v>
      </c>
      <c r="H5">
        <v>2.82</v>
      </c>
      <c r="I5">
        <v>9.16</v>
      </c>
      <c r="J5">
        <v>8.8699999999999992</v>
      </c>
      <c r="N5" t="s">
        <v>36</v>
      </c>
      <c r="O5">
        <v>6.06</v>
      </c>
      <c r="P5">
        <v>19.32</v>
      </c>
      <c r="Q5">
        <v>13.260000000000002</v>
      </c>
    </row>
    <row r="6" spans="1:19" ht="15">
      <c r="A6">
        <v>4.74</v>
      </c>
      <c r="B6">
        <v>1.5087888605111679</v>
      </c>
      <c r="D6">
        <v>1.8</v>
      </c>
      <c r="E6">
        <v>5.76</v>
      </c>
      <c r="F6">
        <v>5.66</v>
      </c>
      <c r="H6" t="s">
        <v>71</v>
      </c>
      <c r="I6" t="s">
        <v>71</v>
      </c>
      <c r="J6" t="s">
        <v>71</v>
      </c>
      <c r="N6" t="s">
        <v>38</v>
      </c>
      <c r="O6">
        <v>4.05</v>
      </c>
      <c r="P6">
        <v>8.1199999999999992</v>
      </c>
      <c r="Q6">
        <v>4.0699999999999994</v>
      </c>
    </row>
    <row r="7" spans="1:19" ht="15">
      <c r="A7">
        <v>5.68</v>
      </c>
      <c r="B7">
        <v>1.808000153523931</v>
      </c>
      <c r="D7">
        <v>1.7549999999999999</v>
      </c>
      <c r="E7">
        <v>5.6150000000000002</v>
      </c>
      <c r="F7">
        <v>5.5250000000000004</v>
      </c>
      <c r="H7" t="s">
        <v>71</v>
      </c>
      <c r="I7" t="s">
        <v>71</v>
      </c>
      <c r="J7" t="s">
        <v>71</v>
      </c>
      <c r="N7" t="s">
        <v>39</v>
      </c>
      <c r="O7">
        <v>4.6500000000000004</v>
      </c>
      <c r="P7">
        <v>8.94</v>
      </c>
      <c r="Q7">
        <v>4.2899999999999991</v>
      </c>
    </row>
    <row r="8" spans="1:19" ht="15">
      <c r="A8">
        <v>6.62</v>
      </c>
      <c r="B8">
        <v>2.1072114465366942</v>
      </c>
      <c r="D8">
        <v>2.54</v>
      </c>
      <c r="E8">
        <v>8.6300000000000008</v>
      </c>
      <c r="F8">
        <v>7.98</v>
      </c>
      <c r="H8" t="s">
        <v>71</v>
      </c>
      <c r="I8" t="s">
        <v>71</v>
      </c>
      <c r="J8" t="s">
        <v>71</v>
      </c>
      <c r="N8" t="s">
        <v>40</v>
      </c>
      <c r="O8">
        <v>6.02</v>
      </c>
      <c r="P8">
        <v>11.76</v>
      </c>
      <c r="Q8">
        <v>5.74</v>
      </c>
    </row>
    <row r="9" spans="1:19" ht="15">
      <c r="A9">
        <v>9.32</v>
      </c>
      <c r="B9">
        <v>2.9666481392329294</v>
      </c>
      <c r="D9">
        <v>3.7</v>
      </c>
      <c r="E9">
        <v>12.07</v>
      </c>
      <c r="F9">
        <v>11.61</v>
      </c>
      <c r="H9">
        <v>3.56</v>
      </c>
      <c r="I9">
        <v>11.64</v>
      </c>
      <c r="J9">
        <v>11.19</v>
      </c>
      <c r="N9" t="s">
        <v>41</v>
      </c>
      <c r="O9">
        <v>3.58</v>
      </c>
      <c r="P9">
        <v>7.95</v>
      </c>
      <c r="Q9">
        <v>4.37</v>
      </c>
    </row>
    <row r="10" spans="1:19" ht="15">
      <c r="A10">
        <v>10.33</v>
      </c>
      <c r="B10">
        <v>3.2881411242785576</v>
      </c>
      <c r="D10">
        <v>3.22</v>
      </c>
      <c r="E10">
        <v>10.4</v>
      </c>
      <c r="F10">
        <v>10.11</v>
      </c>
      <c r="H10">
        <v>3.31</v>
      </c>
      <c r="I10">
        <v>10.73</v>
      </c>
      <c r="J10">
        <v>10.39</v>
      </c>
      <c r="N10" t="s">
        <v>42</v>
      </c>
      <c r="O10">
        <v>5.7</v>
      </c>
      <c r="P10">
        <v>11.07</v>
      </c>
      <c r="Q10">
        <v>5.37</v>
      </c>
    </row>
    <row r="11" spans="1:19" ht="15">
      <c r="A11">
        <v>4.79</v>
      </c>
      <c r="B11">
        <v>1.5247043548203574</v>
      </c>
      <c r="D11">
        <v>1.51</v>
      </c>
      <c r="E11">
        <v>4.8099999999999996</v>
      </c>
      <c r="F11">
        <v>4.75</v>
      </c>
      <c r="H11">
        <v>1.64</v>
      </c>
      <c r="I11">
        <v>5.29</v>
      </c>
      <c r="J11">
        <v>5.17</v>
      </c>
      <c r="N11" t="s">
        <v>43</v>
      </c>
      <c r="O11">
        <v>4.07</v>
      </c>
      <c r="P11">
        <v>8.2799999999999994</v>
      </c>
      <c r="Q11">
        <v>4.2099999999999991</v>
      </c>
    </row>
    <row r="12" spans="1:19" ht="15">
      <c r="A12">
        <v>6.29</v>
      </c>
      <c r="B12">
        <v>2.0021691840960436</v>
      </c>
      <c r="D12">
        <v>1.93</v>
      </c>
      <c r="E12">
        <v>6.4</v>
      </c>
      <c r="F12">
        <v>6.06</v>
      </c>
      <c r="H12">
        <v>2.0499999999999998</v>
      </c>
      <c r="I12">
        <v>6.8</v>
      </c>
      <c r="J12">
        <v>6.45</v>
      </c>
      <c r="N12" t="s">
        <v>44</v>
      </c>
      <c r="O12">
        <v>6.65</v>
      </c>
      <c r="P12">
        <v>23.66</v>
      </c>
      <c r="Q12">
        <v>17.009999999999998</v>
      </c>
    </row>
    <row r="13" spans="1:19" ht="15">
      <c r="A13">
        <v>6.62</v>
      </c>
      <c r="B13">
        <v>2.1072114465366942</v>
      </c>
      <c r="D13">
        <v>3.51</v>
      </c>
      <c r="E13">
        <v>12.29</v>
      </c>
      <c r="F13">
        <v>11.01</v>
      </c>
      <c r="H13">
        <v>3.17</v>
      </c>
      <c r="I13">
        <v>10.5</v>
      </c>
      <c r="J13">
        <v>9.9499999999999993</v>
      </c>
      <c r="N13" t="s">
        <v>45</v>
      </c>
      <c r="O13">
        <v>5.57</v>
      </c>
      <c r="P13">
        <v>15.93</v>
      </c>
      <c r="Q13">
        <v>10.36</v>
      </c>
    </row>
    <row r="14" spans="1:19" ht="15">
      <c r="A14">
        <v>3.4</v>
      </c>
      <c r="B14">
        <v>1.0822536130248883</v>
      </c>
      <c r="D14">
        <v>1.06</v>
      </c>
      <c r="E14">
        <v>3.37</v>
      </c>
      <c r="F14">
        <v>3.34</v>
      </c>
      <c r="H14">
        <v>1.1599999999999999</v>
      </c>
      <c r="I14">
        <v>3.66</v>
      </c>
      <c r="J14">
        <v>3.63</v>
      </c>
      <c r="N14" t="s">
        <v>47</v>
      </c>
      <c r="O14">
        <v>6.09</v>
      </c>
      <c r="P14">
        <v>7.89</v>
      </c>
      <c r="Q14">
        <v>1.7999999999999998</v>
      </c>
    </row>
    <row r="15" spans="1:19" ht="15">
      <c r="A15">
        <v>6.29</v>
      </c>
      <c r="B15">
        <v>2.0021691840960436</v>
      </c>
      <c r="D15">
        <v>2.91</v>
      </c>
      <c r="E15">
        <v>9.4700000000000006</v>
      </c>
      <c r="F15">
        <v>9.15</v>
      </c>
      <c r="H15">
        <v>2.9</v>
      </c>
      <c r="I15">
        <v>9.49</v>
      </c>
      <c r="J15">
        <v>9.1199999999999992</v>
      </c>
      <c r="N15" t="s">
        <v>48</v>
      </c>
      <c r="O15">
        <v>9.4499999999999993</v>
      </c>
      <c r="P15">
        <v>19.2</v>
      </c>
      <c r="Q15">
        <v>9.75</v>
      </c>
    </row>
    <row r="16" spans="1:19" ht="15">
      <c r="A16">
        <v>3.39</v>
      </c>
      <c r="B16">
        <v>1.0790705141630506</v>
      </c>
      <c r="D16">
        <v>1.02</v>
      </c>
      <c r="E16">
        <v>3.61</v>
      </c>
      <c r="F16">
        <v>3.21</v>
      </c>
      <c r="H16">
        <v>1.07</v>
      </c>
      <c r="I16">
        <v>3.7</v>
      </c>
      <c r="J16">
        <v>3.35</v>
      </c>
      <c r="N16" t="s">
        <v>49</v>
      </c>
      <c r="O16">
        <v>4.33</v>
      </c>
      <c r="P16">
        <v>10.61</v>
      </c>
      <c r="Q16">
        <v>6.2799999999999994</v>
      </c>
    </row>
    <row r="17" spans="1:17" ht="15">
      <c r="A17">
        <v>10.4</v>
      </c>
      <c r="B17">
        <v>3.3104228163114233</v>
      </c>
      <c r="D17">
        <v>3.89</v>
      </c>
      <c r="E17">
        <v>12.92</v>
      </c>
      <c r="F17">
        <v>12.23</v>
      </c>
      <c r="H17">
        <v>3.43</v>
      </c>
      <c r="I17">
        <v>11.09</v>
      </c>
      <c r="J17">
        <v>10.76</v>
      </c>
      <c r="N17" t="s">
        <v>52</v>
      </c>
      <c r="O17">
        <v>6.87</v>
      </c>
      <c r="P17">
        <v>17.14</v>
      </c>
      <c r="Q17">
        <v>10.27</v>
      </c>
    </row>
    <row r="18" spans="1:17" ht="15">
      <c r="A18">
        <v>11.59</v>
      </c>
      <c r="B18">
        <v>3.689211580870134</v>
      </c>
      <c r="D18">
        <v>3.49</v>
      </c>
      <c r="E18">
        <v>11.49</v>
      </c>
      <c r="F18">
        <v>10.97</v>
      </c>
      <c r="H18">
        <v>3.66</v>
      </c>
      <c r="I18">
        <v>12.19</v>
      </c>
      <c r="J18">
        <v>11.51</v>
      </c>
      <c r="N18" t="s">
        <v>53</v>
      </c>
      <c r="O18">
        <v>3.88</v>
      </c>
      <c r="P18">
        <v>12.8</v>
      </c>
      <c r="Q18">
        <v>8.9200000000000017</v>
      </c>
    </row>
    <row r="19" spans="1:17" ht="15">
      <c r="A19">
        <v>4.9400000000000004</v>
      </c>
      <c r="B19">
        <v>1.572450837747926</v>
      </c>
      <c r="D19">
        <v>1.55</v>
      </c>
      <c r="E19">
        <v>5.03</v>
      </c>
      <c r="F19">
        <v>4.88</v>
      </c>
      <c r="H19" t="s">
        <v>71</v>
      </c>
      <c r="I19" t="s">
        <v>71</v>
      </c>
      <c r="J19" t="s">
        <v>71</v>
      </c>
      <c r="N19" t="s">
        <v>54</v>
      </c>
      <c r="O19">
        <v>6.78</v>
      </c>
      <c r="P19">
        <v>14.5</v>
      </c>
      <c r="Q19">
        <v>7.72</v>
      </c>
    </row>
    <row r="20" spans="1:17" ht="15">
      <c r="A20">
        <v>8.4499999999999993</v>
      </c>
      <c r="B20">
        <v>2.6897185382530311</v>
      </c>
      <c r="D20">
        <v>2.74</v>
      </c>
      <c r="E20">
        <v>9.01</v>
      </c>
      <c r="F20">
        <v>8.6199999999999992</v>
      </c>
      <c r="H20">
        <v>2.8</v>
      </c>
      <c r="I20">
        <v>9.17</v>
      </c>
      <c r="J20">
        <v>8.7899999999999991</v>
      </c>
      <c r="N20" t="s">
        <v>55</v>
      </c>
      <c r="O20">
        <v>6.08</v>
      </c>
      <c r="P20">
        <v>10.57</v>
      </c>
      <c r="Q20">
        <v>4.49</v>
      </c>
    </row>
    <row r="21" spans="1:17" ht="15">
      <c r="A21">
        <v>11.55</v>
      </c>
      <c r="B21">
        <v>3.6764791854227825</v>
      </c>
      <c r="D21">
        <v>4.4000000000000004</v>
      </c>
      <c r="E21">
        <v>14.05</v>
      </c>
      <c r="F21">
        <v>13.83</v>
      </c>
      <c r="H21">
        <v>4.25</v>
      </c>
      <c r="I21">
        <v>13.53</v>
      </c>
      <c r="J21">
        <v>13.34</v>
      </c>
      <c r="N21" t="s">
        <v>56</v>
      </c>
      <c r="O21">
        <v>6.44</v>
      </c>
      <c r="P21">
        <v>10.48</v>
      </c>
      <c r="Q21">
        <v>4.04</v>
      </c>
    </row>
    <row r="22" spans="1:17" ht="15">
      <c r="A22">
        <v>6.72</v>
      </c>
      <c r="B22">
        <v>2.1390424351550732</v>
      </c>
      <c r="D22">
        <v>2.2799999999999998</v>
      </c>
      <c r="E22">
        <v>7.58</v>
      </c>
      <c r="F22">
        <v>7.17</v>
      </c>
      <c r="H22">
        <v>2.17</v>
      </c>
      <c r="I22">
        <v>7.09</v>
      </c>
      <c r="J22">
        <v>6.81</v>
      </c>
    </row>
    <row r="23" spans="1:17" ht="15">
      <c r="A23">
        <v>7.88</v>
      </c>
      <c r="B23">
        <v>2.5082819031282706</v>
      </c>
      <c r="D23">
        <v>2.52</v>
      </c>
      <c r="E23">
        <v>8.23</v>
      </c>
      <c r="F23">
        <v>7.92</v>
      </c>
      <c r="H23" t="s">
        <v>71</v>
      </c>
      <c r="I23" t="s">
        <v>71</v>
      </c>
      <c r="J23" t="s">
        <v>71</v>
      </c>
    </row>
    <row r="24" spans="1:17" ht="15">
      <c r="A24">
        <v>5.97</v>
      </c>
      <c r="B24">
        <v>1.9003100205172303</v>
      </c>
      <c r="D24">
        <v>2.11</v>
      </c>
      <c r="E24">
        <v>6.73</v>
      </c>
      <c r="F24">
        <v>6.62</v>
      </c>
      <c r="H24" t="s">
        <v>71</v>
      </c>
      <c r="I24" t="s">
        <v>71</v>
      </c>
      <c r="J24" t="s">
        <v>71</v>
      </c>
    </row>
    <row r="25" spans="1:17" ht="15">
      <c r="A25">
        <v>9.3000000000000007</v>
      </c>
      <c r="B25">
        <v>2.9602819415092534</v>
      </c>
      <c r="D25">
        <v>4.2</v>
      </c>
      <c r="E25">
        <v>13.93</v>
      </c>
      <c r="F25">
        <v>13.2</v>
      </c>
      <c r="H25">
        <v>3.6</v>
      </c>
      <c r="I25">
        <v>11.84</v>
      </c>
      <c r="J25">
        <v>11.32</v>
      </c>
    </row>
    <row r="26" spans="1:17" ht="15">
      <c r="A26" t="s">
        <v>71</v>
      </c>
      <c r="B26" t="e">
        <v>#VALUE!</v>
      </c>
      <c r="D26">
        <v>1.01</v>
      </c>
      <c r="E26">
        <v>3.19</v>
      </c>
      <c r="F26">
        <v>3.17</v>
      </c>
      <c r="H26">
        <v>1.05</v>
      </c>
      <c r="I26">
        <v>3.37</v>
      </c>
      <c r="J26">
        <v>3.34</v>
      </c>
    </row>
    <row r="27" spans="1:17" ht="15">
      <c r="A27">
        <v>9.94</v>
      </c>
      <c r="B27">
        <v>3.1640002686668791</v>
      </c>
      <c r="D27">
        <v>3.78</v>
      </c>
      <c r="E27">
        <v>12.19</v>
      </c>
      <c r="F27">
        <v>11.87</v>
      </c>
      <c r="H27">
        <v>3.89</v>
      </c>
      <c r="I27">
        <v>12.55</v>
      </c>
      <c r="J27">
        <v>12.23</v>
      </c>
    </row>
    <row r="28" spans="1:17" ht="15">
      <c r="A28">
        <v>6.97</v>
      </c>
      <c r="B28">
        <v>2.2186199067010208</v>
      </c>
      <c r="D28">
        <v>2.29</v>
      </c>
      <c r="E28">
        <v>7.36</v>
      </c>
      <c r="F28">
        <v>7.19</v>
      </c>
      <c r="H28">
        <v>2.4700000000000002</v>
      </c>
      <c r="I28">
        <v>7.96</v>
      </c>
      <c r="J28">
        <v>7.77</v>
      </c>
    </row>
    <row r="29" spans="1:17" ht="15">
      <c r="A29" t="s">
        <v>71</v>
      </c>
      <c r="B29" t="e">
        <v>#VALUE!</v>
      </c>
      <c r="D29">
        <v>3.54</v>
      </c>
      <c r="E29">
        <v>11.49</v>
      </c>
      <c r="F29">
        <v>11.14</v>
      </c>
      <c r="H29">
        <v>3.56</v>
      </c>
      <c r="I29">
        <v>11.55</v>
      </c>
      <c r="J29">
        <v>11.18</v>
      </c>
    </row>
    <row r="30" spans="1:17" ht="15">
      <c r="A30">
        <v>5.76</v>
      </c>
      <c r="B30">
        <v>1.8334649444186342</v>
      </c>
      <c r="D30" t="s">
        <v>71</v>
      </c>
      <c r="E30" t="s">
        <v>71</v>
      </c>
      <c r="F30" t="s">
        <v>71</v>
      </c>
      <c r="H30">
        <v>1.91</v>
      </c>
      <c r="I30">
        <v>6.1</v>
      </c>
      <c r="J30">
        <v>6</v>
      </c>
    </row>
    <row r="31" spans="1:17" ht="15">
      <c r="A31">
        <v>6.48</v>
      </c>
      <c r="B31">
        <v>2.0626480624709638</v>
      </c>
      <c r="D31" t="s">
        <v>71</v>
      </c>
      <c r="E31" t="s">
        <v>71</v>
      </c>
      <c r="F31" t="s">
        <v>71</v>
      </c>
      <c r="H31">
        <v>2.1</v>
      </c>
      <c r="I31">
        <v>6.75</v>
      </c>
      <c r="J31">
        <v>6.59</v>
      </c>
    </row>
    <row r="32" spans="1:17" ht="15">
      <c r="A32">
        <v>13.55</v>
      </c>
      <c r="B32">
        <v>4.3130989577903636</v>
      </c>
      <c r="D32" t="s">
        <v>71</v>
      </c>
      <c r="E32" t="s">
        <v>71</v>
      </c>
      <c r="F32" t="s">
        <v>71</v>
      </c>
      <c r="H32">
        <v>4.2</v>
      </c>
      <c r="I32">
        <v>13.7</v>
      </c>
      <c r="J32">
        <v>13.19</v>
      </c>
    </row>
    <row r="33" spans="1:10" ht="15">
      <c r="A33">
        <v>10.76</v>
      </c>
      <c r="B33">
        <v>3.4250143753375877</v>
      </c>
      <c r="D33" t="s">
        <v>71</v>
      </c>
      <c r="E33" t="s">
        <v>71</v>
      </c>
      <c r="F33" t="s">
        <v>71</v>
      </c>
      <c r="H33">
        <v>3.53</v>
      </c>
      <c r="I33">
        <v>11.51</v>
      </c>
      <c r="J33">
        <v>11.08</v>
      </c>
    </row>
    <row r="34" spans="1:10" ht="15">
      <c r="A34">
        <v>10.220000000000001</v>
      </c>
      <c r="B34">
        <v>3.2531270367983409</v>
      </c>
      <c r="D34" t="s">
        <v>71</v>
      </c>
      <c r="E34" t="s">
        <v>71</v>
      </c>
      <c r="F34" t="s">
        <v>71</v>
      </c>
      <c r="H34">
        <v>3.32</v>
      </c>
      <c r="I34">
        <v>11</v>
      </c>
      <c r="J34">
        <v>10.43</v>
      </c>
    </row>
    <row r="35" spans="1:10" ht="15">
      <c r="A35">
        <v>6.46</v>
      </c>
      <c r="B35">
        <v>2.0562818647472878</v>
      </c>
      <c r="D35" t="s">
        <v>71</v>
      </c>
      <c r="E35" t="s">
        <v>71</v>
      </c>
      <c r="F35" t="s">
        <v>71</v>
      </c>
      <c r="H35">
        <v>2.2400000000000002</v>
      </c>
      <c r="I35">
        <v>7.55</v>
      </c>
      <c r="J35">
        <v>7.05</v>
      </c>
    </row>
    <row r="36" spans="1:10" ht="15">
      <c r="A36">
        <v>8.1999999999999993</v>
      </c>
      <c r="B36">
        <v>2.6101410667070835</v>
      </c>
      <c r="D36" t="s">
        <v>71</v>
      </c>
      <c r="E36" t="s">
        <v>71</v>
      </c>
      <c r="F36" t="s">
        <v>71</v>
      </c>
      <c r="H36">
        <v>2.88</v>
      </c>
      <c r="I36">
        <v>9.8699999999999992</v>
      </c>
      <c r="J36">
        <v>9.0500000000000007</v>
      </c>
    </row>
    <row r="37" spans="1:10" ht="15">
      <c r="A37">
        <v>12.1</v>
      </c>
      <c r="B37">
        <v>3.851549622823867</v>
      </c>
      <c r="D37" t="s">
        <v>71</v>
      </c>
      <c r="E37" t="s">
        <v>71</v>
      </c>
      <c r="F37" t="s">
        <v>71</v>
      </c>
      <c r="H37">
        <v>4.13</v>
      </c>
      <c r="I37">
        <v>13.84</v>
      </c>
      <c r="J37">
        <v>12.97</v>
      </c>
    </row>
    <row r="38" spans="1:10" ht="15">
      <c r="A38">
        <v>10.55</v>
      </c>
      <c r="B38">
        <v>3.358169299238992</v>
      </c>
      <c r="D38" t="s">
        <v>71</v>
      </c>
      <c r="E38" t="s">
        <v>71</v>
      </c>
      <c r="F38" t="s">
        <v>71</v>
      </c>
      <c r="H38">
        <v>3.34</v>
      </c>
      <c r="I38">
        <v>11.48</v>
      </c>
      <c r="J38">
        <v>10.49</v>
      </c>
    </row>
    <row r="39" spans="1:10">
      <c r="A39">
        <v>7</v>
      </c>
      <c r="B39">
        <v>2.228169203286535</v>
      </c>
      <c r="D39" t="s">
        <v>71</v>
      </c>
      <c r="E39" t="s">
        <v>71</v>
      </c>
      <c r="F39" t="s">
        <v>71</v>
      </c>
      <c r="H39">
        <v>2.42</v>
      </c>
      <c r="I39">
        <v>8.32</v>
      </c>
      <c r="J39">
        <v>7.6</v>
      </c>
    </row>
  </sheetData>
  <pageMargins left="0.7" right="0.7" top="0.75" bottom="0.75" header="0.3" footer="0.3"/>
  <ignoredErrors>
    <ignoredError sqref="B26 B29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3D00-F29E-4050-8CE9-56563D670BE3}">
  <dimension ref="A1:O74"/>
  <sheetViews>
    <sheetView workbookViewId="0">
      <selection activeCell="N12" sqref="N12"/>
    </sheetView>
  </sheetViews>
  <sheetFormatPr defaultRowHeight="14.25"/>
  <cols>
    <col min="13" max="13" width="9.28515625" bestFit="1" customWidth="1"/>
  </cols>
  <sheetData>
    <row r="1" spans="1:15">
      <c r="A1" t="s">
        <v>72</v>
      </c>
      <c r="B1" t="s">
        <v>73</v>
      </c>
      <c r="E1" t="s">
        <v>74</v>
      </c>
      <c r="F1" t="s">
        <v>75</v>
      </c>
      <c r="G1" t="s">
        <v>76</v>
      </c>
      <c r="J1" t="s">
        <v>74</v>
      </c>
      <c r="K1" t="s">
        <v>75</v>
      </c>
      <c r="M1" t="s">
        <v>77</v>
      </c>
      <c r="N1" t="s">
        <v>74</v>
      </c>
      <c r="O1" t="s">
        <v>75</v>
      </c>
    </row>
    <row r="2" spans="1:15">
      <c r="A2">
        <v>2</v>
      </c>
      <c r="B2">
        <v>2.621184</v>
      </c>
      <c r="C2">
        <v>2.6303160000000001</v>
      </c>
      <c r="D2">
        <v>2.6374179999999998</v>
      </c>
      <c r="E2">
        <f>AVERAGE(B2:D2)</f>
        <v>2.6296393333333334</v>
      </c>
      <c r="F2">
        <f>_xlfn.STDEV.S(B2:D2)</f>
        <v>8.1381261561450577E-3</v>
      </c>
      <c r="G2">
        <v>2.8845930000000002</v>
      </c>
      <c r="H2">
        <v>3.0194740000000002</v>
      </c>
      <c r="I2">
        <v>2.9980760000000002</v>
      </c>
      <c r="J2">
        <f>AVERAGE(G2:I2)</f>
        <v>2.967381</v>
      </c>
      <c r="K2">
        <f>_xlfn.STDEV.S(G2:I2)</f>
        <v>7.2490401495646312E-2</v>
      </c>
      <c r="M2">
        <v>0.25285200000000002</v>
      </c>
      <c r="N2">
        <f>AVERAGE(M2:M6)</f>
        <v>0.25063940000000001</v>
      </c>
      <c r="O2">
        <f>_xlfn.STDEV.S(M2:M6)</f>
        <v>1.6334084914680724E-3</v>
      </c>
    </row>
    <row r="3" spans="1:15">
      <c r="A3">
        <v>3</v>
      </c>
      <c r="B3">
        <v>3.628161</v>
      </c>
      <c r="C3">
        <v>3.6716869999999999</v>
      </c>
      <c r="D3">
        <v>3.6694550000000001</v>
      </c>
      <c r="E3">
        <f t="shared" ref="E3:E13" si="0">AVERAGE(B3:D3)</f>
        <v>3.6564343333333333</v>
      </c>
      <c r="F3">
        <f t="shared" ref="F3:F13" si="1">_xlfn.STDEV.S(B3:D3)</f>
        <v>2.4510844321102745E-2</v>
      </c>
      <c r="G3">
        <v>3.4464809999999999</v>
      </c>
      <c r="H3">
        <v>3.478021</v>
      </c>
      <c r="I3">
        <v>3.489735</v>
      </c>
      <c r="J3">
        <f t="shared" ref="J3:J13" si="2">AVERAGE(G3:I3)</f>
        <v>3.4714123333333333</v>
      </c>
      <c r="K3">
        <f t="shared" ref="K3:K13" si="3">_xlfn.STDEV.S(G3:I3)</f>
        <v>2.2371477048539652E-2</v>
      </c>
      <c r="M3">
        <v>0.25004300000000002</v>
      </c>
    </row>
    <row r="4" spans="1:15">
      <c r="A4">
        <v>4</v>
      </c>
      <c r="B4">
        <v>3.3747180000000001</v>
      </c>
      <c r="C4">
        <v>3.5566330000000002</v>
      </c>
      <c r="D4">
        <v>3.546589</v>
      </c>
      <c r="E4">
        <f t="shared" si="0"/>
        <v>3.4926466666666669</v>
      </c>
      <c r="F4">
        <f t="shared" si="1"/>
        <v>0.10225262001696254</v>
      </c>
      <c r="G4">
        <v>3.2853330000000001</v>
      </c>
      <c r="H4">
        <v>3.3465370000000001</v>
      </c>
      <c r="I4">
        <v>3.3630170000000001</v>
      </c>
      <c r="J4">
        <f t="shared" si="2"/>
        <v>3.331629</v>
      </c>
      <c r="K4">
        <f t="shared" si="3"/>
        <v>4.093149535504418E-2</v>
      </c>
      <c r="M4">
        <v>0.24862200000000001</v>
      </c>
    </row>
    <row r="5" spans="1:15">
      <c r="A5">
        <v>5</v>
      </c>
      <c r="B5">
        <v>3.0849519999999999</v>
      </c>
      <c r="C5">
        <v>3.146436</v>
      </c>
      <c r="D5">
        <v>3.1542479999999999</v>
      </c>
      <c r="E5">
        <f t="shared" si="0"/>
        <v>3.1285453333333333</v>
      </c>
      <c r="F5">
        <f t="shared" si="1"/>
        <v>3.7954457832161635E-2</v>
      </c>
      <c r="G5">
        <v>2.8565010000000002</v>
      </c>
      <c r="H5">
        <v>2.9733809999999998</v>
      </c>
      <c r="I5">
        <v>2.9828130000000002</v>
      </c>
      <c r="J5">
        <f t="shared" si="2"/>
        <v>2.9375649999999998</v>
      </c>
      <c r="K5">
        <f t="shared" si="3"/>
        <v>7.0361706403412272E-2</v>
      </c>
      <c r="M5">
        <v>0.251637</v>
      </c>
    </row>
    <row r="6" spans="1:15">
      <c r="A6">
        <v>6</v>
      </c>
      <c r="B6">
        <v>2.744761</v>
      </c>
      <c r="C6">
        <v>2.7488190000000001</v>
      </c>
      <c r="D6">
        <v>2.752167</v>
      </c>
      <c r="E6">
        <f t="shared" si="0"/>
        <v>2.7485823333333332</v>
      </c>
      <c r="F6">
        <f t="shared" si="1"/>
        <v>3.70866786506064E-3</v>
      </c>
      <c r="G6">
        <v>2.4487619999999999</v>
      </c>
      <c r="H6">
        <v>2.4515509999999998</v>
      </c>
      <c r="I6">
        <v>2.5049459999999999</v>
      </c>
      <c r="J6">
        <f t="shared" si="2"/>
        <v>2.4684196666666662</v>
      </c>
      <c r="K6">
        <f t="shared" si="3"/>
        <v>3.1663455281022872E-2</v>
      </c>
      <c r="M6">
        <v>0.25004300000000002</v>
      </c>
    </row>
    <row r="7" spans="1:15">
      <c r="A7">
        <v>7</v>
      </c>
      <c r="B7">
        <v>2.2934730000000001</v>
      </c>
      <c r="C7">
        <v>2.2803849999999999</v>
      </c>
      <c r="D7">
        <v>2.2726739999999999</v>
      </c>
      <c r="E7">
        <f t="shared" si="0"/>
        <v>2.2821773333333333</v>
      </c>
      <c r="F7">
        <f t="shared" si="1"/>
        <v>1.0514701343040417E-2</v>
      </c>
      <c r="G7">
        <v>2.0669360000000001</v>
      </c>
      <c r="H7">
        <v>2.0651099999999998</v>
      </c>
      <c r="I7">
        <v>2.100149</v>
      </c>
      <c r="J7">
        <f t="shared" si="2"/>
        <v>2.0773983333333335</v>
      </c>
      <c r="K7">
        <f t="shared" si="3"/>
        <v>1.9723797665088128E-2</v>
      </c>
    </row>
    <row r="8" spans="1:15">
      <c r="A8">
        <v>8</v>
      </c>
      <c r="B8">
        <v>2.0691480000000002</v>
      </c>
      <c r="C8">
        <v>2.0461170000000002</v>
      </c>
      <c r="D8">
        <v>2.0728</v>
      </c>
      <c r="E8">
        <f t="shared" si="0"/>
        <v>2.0626883333333335</v>
      </c>
      <c r="F8">
        <f t="shared" si="1"/>
        <v>1.4466896430587017E-2</v>
      </c>
      <c r="G8">
        <v>1.758432</v>
      </c>
      <c r="H8">
        <v>1.8213090000000001</v>
      </c>
      <c r="I8">
        <v>1.815528</v>
      </c>
      <c r="J8">
        <f t="shared" si="2"/>
        <v>1.7984230000000003</v>
      </c>
      <c r="K8">
        <f t="shared" si="3"/>
        <v>3.4753633637362329E-2</v>
      </c>
      <c r="M8">
        <v>1.0039560000000001</v>
      </c>
      <c r="N8">
        <f>AVERAGE(M8:M12)</f>
        <v>0.99598480000000011</v>
      </c>
      <c r="O8">
        <f>_xlfn.STDEV.S(M8:M12)</f>
        <v>7.601511968023205E-3</v>
      </c>
    </row>
    <row r="9" spans="1:15">
      <c r="A9">
        <v>9</v>
      </c>
      <c r="B9">
        <v>1.8011950000000001</v>
      </c>
      <c r="C9">
        <v>1.814182</v>
      </c>
      <c r="D9">
        <v>1.7698449999999999</v>
      </c>
      <c r="E9">
        <f t="shared" si="0"/>
        <v>1.7950739999999998</v>
      </c>
      <c r="F9">
        <f t="shared" si="1"/>
        <v>2.2793472157615711E-2</v>
      </c>
      <c r="G9">
        <v>1.5310600000000001</v>
      </c>
      <c r="H9">
        <v>1.5328850000000001</v>
      </c>
      <c r="I9">
        <v>1.6090979999999999</v>
      </c>
      <c r="J9">
        <f t="shared" si="2"/>
        <v>1.5576809999999999</v>
      </c>
      <c r="K9">
        <f t="shared" si="3"/>
        <v>4.4537776920272887E-2</v>
      </c>
      <c r="M9">
        <v>1.004057</v>
      </c>
    </row>
    <row r="10" spans="1:15">
      <c r="A10">
        <v>10</v>
      </c>
      <c r="B10">
        <v>1.474194</v>
      </c>
      <c r="C10">
        <v>1.436553</v>
      </c>
      <c r="D10">
        <v>1.4075359999999999</v>
      </c>
      <c r="E10">
        <f t="shared" si="0"/>
        <v>1.4394276666666663</v>
      </c>
      <c r="F10">
        <f t="shared" si="1"/>
        <v>3.3421849475056532E-2</v>
      </c>
      <c r="G10">
        <v>1.347499</v>
      </c>
      <c r="H10">
        <v>1.3706210000000001</v>
      </c>
      <c r="I10">
        <v>1.347904</v>
      </c>
      <c r="J10">
        <f t="shared" si="2"/>
        <v>1.3553413333333333</v>
      </c>
      <c r="K10">
        <f t="shared" si="3"/>
        <v>1.3234128846786054E-2</v>
      </c>
      <c r="M10">
        <v>0.99396700000000004</v>
      </c>
    </row>
    <row r="11" spans="1:15">
      <c r="A11">
        <v>11</v>
      </c>
      <c r="B11">
        <v>1.3582270000000001</v>
      </c>
      <c r="C11">
        <v>1.337124</v>
      </c>
      <c r="D11">
        <v>1.331442</v>
      </c>
      <c r="E11">
        <f t="shared" si="0"/>
        <v>1.3422643333333333</v>
      </c>
      <c r="F11">
        <f t="shared" si="1"/>
        <v>1.4112984317051247E-2</v>
      </c>
      <c r="G11">
        <v>1.0893470000000001</v>
      </c>
      <c r="H11">
        <v>1.1001989999999999</v>
      </c>
      <c r="I11">
        <v>1.154304</v>
      </c>
      <c r="J11">
        <f t="shared" si="2"/>
        <v>1.1146166666666666</v>
      </c>
      <c r="K11">
        <f t="shared" si="3"/>
        <v>3.4795902004881737E-2</v>
      </c>
      <c r="M11">
        <v>0.98894700000000002</v>
      </c>
    </row>
    <row r="12" spans="1:15">
      <c r="A12">
        <v>12</v>
      </c>
      <c r="B12">
        <v>1.038835</v>
      </c>
      <c r="C12">
        <v>1.1327860000000001</v>
      </c>
      <c r="D12">
        <v>1.0983909999999999</v>
      </c>
      <c r="E12">
        <f t="shared" si="0"/>
        <v>1.090004</v>
      </c>
      <c r="F12">
        <f t="shared" si="1"/>
        <v>4.7533713583098103E-2</v>
      </c>
      <c r="G12">
        <v>0.84828400000000004</v>
      </c>
      <c r="H12">
        <v>0.859541</v>
      </c>
      <c r="I12">
        <v>0.85675199999999996</v>
      </c>
      <c r="J12">
        <f t="shared" si="2"/>
        <v>0.85485899999999992</v>
      </c>
      <c r="K12">
        <f t="shared" si="3"/>
        <v>5.8623885064024604E-3</v>
      </c>
      <c r="M12">
        <v>0.98899700000000001</v>
      </c>
    </row>
    <row r="13" spans="1:15">
      <c r="A13" t="s">
        <v>78</v>
      </c>
      <c r="B13">
        <v>2.5488849999999998</v>
      </c>
      <c r="C13">
        <v>2.580104</v>
      </c>
      <c r="D13">
        <v>2.571256</v>
      </c>
      <c r="E13">
        <f t="shared" si="0"/>
        <v>2.5667483333333334</v>
      </c>
      <c r="F13">
        <f t="shared" si="1"/>
        <v>1.609023879043861E-2</v>
      </c>
      <c r="G13">
        <v>2.3563230000000002</v>
      </c>
      <c r="H13">
        <v>2.4018630000000001</v>
      </c>
      <c r="I13">
        <v>2.4222320000000002</v>
      </c>
      <c r="J13">
        <f t="shared" si="2"/>
        <v>2.3934726666666668</v>
      </c>
      <c r="K13">
        <f t="shared" si="3"/>
        <v>3.3746071480000937E-2</v>
      </c>
    </row>
    <row r="16" spans="1:15">
      <c r="A16" t="s">
        <v>79</v>
      </c>
      <c r="B16" t="s">
        <v>73</v>
      </c>
      <c r="E16" t="s">
        <v>74</v>
      </c>
      <c r="F16" t="s">
        <v>75</v>
      </c>
      <c r="G16" t="s">
        <v>76</v>
      </c>
      <c r="J16" t="s">
        <v>74</v>
      </c>
      <c r="K16" t="s">
        <v>75</v>
      </c>
    </row>
    <row r="17" spans="1:11">
      <c r="A17">
        <v>5</v>
      </c>
      <c r="B17">
        <v>3.74763</v>
      </c>
      <c r="C17">
        <v>3.914501</v>
      </c>
      <c r="D17">
        <v>3.824611</v>
      </c>
      <c r="E17">
        <f>AVERAGE(B17:D17)</f>
        <v>3.8289139999999997</v>
      </c>
      <c r="F17">
        <f>_xlfn.STDEV.S(B17:D17)</f>
        <v>8.351867765356441E-2</v>
      </c>
      <c r="G17">
        <v>4.8192709999999996</v>
      </c>
      <c r="H17">
        <v>4.7687580000000001</v>
      </c>
      <c r="I17">
        <v>4.7333730000000003</v>
      </c>
      <c r="J17">
        <f>AVERAGE(G17:I17)</f>
        <v>4.7738006666666664</v>
      </c>
      <c r="K17">
        <f>_xlfn.STDEV.S(G17:I17)</f>
        <v>4.3170452468480169E-2</v>
      </c>
    </row>
    <row r="18" spans="1:11">
      <c r="A18">
        <v>6</v>
      </c>
      <c r="B18">
        <v>3.5069460000000001</v>
      </c>
      <c r="C18">
        <v>3.5476740000000002</v>
      </c>
      <c r="D18">
        <v>3.5933250000000001</v>
      </c>
      <c r="E18">
        <f t="shared" ref="E18:E23" si="4">AVERAGE(B18:D18)</f>
        <v>3.549315</v>
      </c>
      <c r="F18">
        <f t="shared" ref="F18:F23" si="5">_xlfn.STDEV.S(B18:D18)</f>
        <v>4.3212875060564981E-2</v>
      </c>
      <c r="G18">
        <v>4.272087</v>
      </c>
      <c r="H18">
        <v>4.418755</v>
      </c>
      <c r="I18">
        <v>4.4124730000000003</v>
      </c>
      <c r="J18">
        <f t="shared" ref="J18:J23" si="6">AVERAGE(G18:I18)</f>
        <v>4.3677716666666671</v>
      </c>
      <c r="K18">
        <f t="shared" ref="K18:K23" si="7">_xlfn.STDEV.S(G18:I18)</f>
        <v>8.2924860309399065E-2</v>
      </c>
    </row>
    <row r="19" spans="1:11">
      <c r="A19">
        <v>7</v>
      </c>
      <c r="B19">
        <v>3.5111810000000001</v>
      </c>
      <c r="C19">
        <v>3.5001289999999998</v>
      </c>
      <c r="D19">
        <v>3.610814</v>
      </c>
      <c r="E19">
        <f t="shared" si="4"/>
        <v>3.540708</v>
      </c>
      <c r="F19">
        <f t="shared" si="5"/>
        <v>6.0964539717773658E-2</v>
      </c>
      <c r="G19">
        <v>3.990675</v>
      </c>
      <c r="H19">
        <v>4.1637529999999998</v>
      </c>
      <c r="I19">
        <v>4.1490090000000004</v>
      </c>
      <c r="J19">
        <f t="shared" si="6"/>
        <v>4.1011456666666666</v>
      </c>
      <c r="K19">
        <f t="shared" si="7"/>
        <v>9.5954012575469427E-2</v>
      </c>
    </row>
    <row r="20" spans="1:11">
      <c r="A20">
        <v>8</v>
      </c>
      <c r="B20">
        <v>3.4086889999999999</v>
      </c>
      <c r="C20">
        <v>3.3194870000000001</v>
      </c>
      <c r="D20">
        <v>3.4291740000000002</v>
      </c>
      <c r="E20">
        <f t="shared" si="4"/>
        <v>3.3857833333333329</v>
      </c>
      <c r="F20">
        <f t="shared" si="5"/>
        <v>5.8320765309907693E-2</v>
      </c>
      <c r="G20">
        <v>3.9386230000000002</v>
      </c>
      <c r="H20">
        <v>4.080419</v>
      </c>
      <c r="I20">
        <v>4.1159319999999999</v>
      </c>
      <c r="J20">
        <f t="shared" si="6"/>
        <v>4.0449913333333329</v>
      </c>
      <c r="K20">
        <f t="shared" si="7"/>
        <v>9.3813432110403605E-2</v>
      </c>
    </row>
    <row r="21" spans="1:11">
      <c r="A21">
        <v>9</v>
      </c>
      <c r="B21">
        <v>3.1852879999999999</v>
      </c>
      <c r="C21">
        <v>3.2283909999999998</v>
      </c>
      <c r="D21">
        <v>3.0695420000000002</v>
      </c>
      <c r="E21">
        <f t="shared" si="4"/>
        <v>3.1610736666666668</v>
      </c>
      <c r="F21">
        <f t="shared" si="5"/>
        <v>8.2146221181094492E-2</v>
      </c>
      <c r="G21">
        <v>3.7201599999999999</v>
      </c>
      <c r="H21">
        <v>3.8209300000000002</v>
      </c>
      <c r="I21">
        <v>3.831699</v>
      </c>
      <c r="J21">
        <f t="shared" si="6"/>
        <v>3.790929666666667</v>
      </c>
      <c r="K21">
        <f t="shared" si="7"/>
        <v>6.1524402722280394E-2</v>
      </c>
    </row>
    <row r="22" spans="1:11">
      <c r="A22">
        <v>10</v>
      </c>
      <c r="B22">
        <v>3.1553010000000001</v>
      </c>
      <c r="C22">
        <v>3.0792160000000002</v>
      </c>
      <c r="D22">
        <v>3.1389480000000001</v>
      </c>
      <c r="E22">
        <f t="shared" si="4"/>
        <v>3.1244883333333333</v>
      </c>
      <c r="F22">
        <f t="shared" si="5"/>
        <v>4.0050509064596548E-2</v>
      </c>
      <c r="G22">
        <v>3.0897700000000001</v>
      </c>
      <c r="H22">
        <v>3.5066959999999998</v>
      </c>
      <c r="I22">
        <v>3.3422079999999998</v>
      </c>
      <c r="J22">
        <f t="shared" si="6"/>
        <v>3.312891333333333</v>
      </c>
      <c r="K22">
        <f t="shared" si="7"/>
        <v>0.21000338706157398</v>
      </c>
    </row>
    <row r="23" spans="1:11">
      <c r="A23" t="s">
        <v>78</v>
      </c>
      <c r="B23">
        <v>2.051504</v>
      </c>
      <c r="C23">
        <v>2.0589400000000002</v>
      </c>
      <c r="D23">
        <v>2.0666410000000002</v>
      </c>
      <c r="E23">
        <f t="shared" si="4"/>
        <v>2.0590283333333335</v>
      </c>
      <c r="F23">
        <f t="shared" si="5"/>
        <v>7.5688865979967402E-3</v>
      </c>
      <c r="G23">
        <v>2.3830589999999998</v>
      </c>
      <c r="H23">
        <v>2.4759310000000001</v>
      </c>
      <c r="I23">
        <v>2.458469</v>
      </c>
      <c r="J23">
        <f t="shared" si="6"/>
        <v>2.4391530000000001</v>
      </c>
      <c r="K23">
        <f t="shared" si="7"/>
        <v>4.9357197935053145E-2</v>
      </c>
    </row>
    <row r="26" spans="1:11">
      <c r="A26" t="s">
        <v>80</v>
      </c>
      <c r="B26" t="s">
        <v>73</v>
      </c>
      <c r="E26" t="s">
        <v>74</v>
      </c>
      <c r="F26" t="s">
        <v>75</v>
      </c>
      <c r="G26" t="s">
        <v>76</v>
      </c>
      <c r="J26" t="s">
        <v>74</v>
      </c>
      <c r="K26" t="s">
        <v>75</v>
      </c>
    </row>
    <row r="27" spans="1:11">
      <c r="A27">
        <v>5</v>
      </c>
      <c r="B27">
        <v>0.47943000000000002</v>
      </c>
      <c r="C27">
        <v>0.39730599999999999</v>
      </c>
      <c r="D27">
        <v>0.47878300000000001</v>
      </c>
      <c r="E27">
        <f>AVERAGE(B27:D27)</f>
        <v>0.45183966666666664</v>
      </c>
      <c r="F27">
        <f>_xlfn.STDEV.S(B27:D27)</f>
        <v>4.7228648639711629E-2</v>
      </c>
      <c r="G27">
        <v>0.32908999999999999</v>
      </c>
      <c r="H27">
        <v>0.344356</v>
      </c>
      <c r="I27">
        <v>0.31781399999999999</v>
      </c>
      <c r="J27">
        <f>AVERAGE(G27:I27)</f>
        <v>0.33041999999999999</v>
      </c>
      <c r="K27">
        <f>_xlfn.STDEV.S(G27:I27)</f>
        <v>1.3320890210492695E-2</v>
      </c>
    </row>
    <row r="28" spans="1:11">
      <c r="A28">
        <v>6</v>
      </c>
      <c r="B28">
        <v>0.67584</v>
      </c>
      <c r="C28">
        <v>0.67255699999999996</v>
      </c>
      <c r="D28">
        <v>0.66548200000000002</v>
      </c>
      <c r="E28">
        <f t="shared" ref="E28:E44" si="8">AVERAGE(B28:D28)</f>
        <v>0.67129299999999992</v>
      </c>
      <c r="F28">
        <f t="shared" ref="F28:F44" si="9">_xlfn.STDEV.S(B28:D28)</f>
        <v>5.2934216722267486E-3</v>
      </c>
      <c r="G28">
        <v>0.55163799999999996</v>
      </c>
      <c r="H28">
        <v>0.54736899999999999</v>
      </c>
      <c r="I28">
        <v>0.52681299999999998</v>
      </c>
      <c r="J28">
        <f t="shared" ref="J28:J44" si="10">AVERAGE(G28:I28)</f>
        <v>0.54193999999999998</v>
      </c>
      <c r="K28">
        <f t="shared" ref="K28:K44" si="11">_xlfn.STDEV.S(G28:I28)</f>
        <v>1.3273118962775854E-2</v>
      </c>
    </row>
    <row r="29" spans="1:11">
      <c r="A29">
        <v>7</v>
      </c>
      <c r="B29">
        <v>0.87564900000000001</v>
      </c>
      <c r="C29">
        <v>0.903671</v>
      </c>
      <c r="D29">
        <v>0.85423899999999997</v>
      </c>
      <c r="E29">
        <f t="shared" si="8"/>
        <v>0.87785299999999999</v>
      </c>
      <c r="F29">
        <f t="shared" si="9"/>
        <v>2.47895919288721E-2</v>
      </c>
      <c r="G29">
        <v>0.76620600000000005</v>
      </c>
      <c r="H29">
        <v>0.72806300000000002</v>
      </c>
      <c r="I29">
        <v>0.72713399999999995</v>
      </c>
      <c r="J29">
        <f t="shared" si="10"/>
        <v>0.74046766666666664</v>
      </c>
      <c r="K29">
        <f t="shared" si="11"/>
        <v>2.2294889825548257E-2</v>
      </c>
    </row>
    <row r="30" spans="1:11">
      <c r="A30">
        <v>8</v>
      </c>
      <c r="B30">
        <v>0.972271</v>
      </c>
      <c r="C30">
        <v>0.97252499999999997</v>
      </c>
      <c r="D30">
        <v>0.90741700000000003</v>
      </c>
      <c r="E30">
        <f t="shared" si="8"/>
        <v>0.95073766666666659</v>
      </c>
      <c r="F30">
        <f t="shared" si="9"/>
        <v>3.7517012798640184E-2</v>
      </c>
      <c r="G30">
        <v>0.89214300000000002</v>
      </c>
      <c r="H30">
        <v>0.80982500000000002</v>
      </c>
      <c r="I30">
        <v>0.82035800000000003</v>
      </c>
      <c r="J30">
        <f t="shared" si="10"/>
        <v>0.84077533333333332</v>
      </c>
      <c r="K30">
        <f t="shared" si="11"/>
        <v>4.4796360413914584E-2</v>
      </c>
    </row>
    <row r="31" spans="1:11">
      <c r="A31">
        <v>9</v>
      </c>
      <c r="B31">
        <v>0.99823499999999998</v>
      </c>
      <c r="C31">
        <v>1.0228349999999999</v>
      </c>
      <c r="D31">
        <v>0.98528700000000002</v>
      </c>
      <c r="E31">
        <f t="shared" si="8"/>
        <v>1.002119</v>
      </c>
      <c r="F31">
        <f t="shared" si="9"/>
        <v>1.9072943349152965E-2</v>
      </c>
      <c r="G31">
        <v>1.048011</v>
      </c>
      <c r="H31">
        <v>0.97144600000000003</v>
      </c>
      <c r="I31">
        <v>0.96671300000000004</v>
      </c>
      <c r="J31">
        <f t="shared" si="10"/>
        <v>0.99539</v>
      </c>
      <c r="K31">
        <f t="shared" si="11"/>
        <v>4.5632527357138561E-2</v>
      </c>
    </row>
    <row r="32" spans="1:11">
      <c r="A32">
        <v>10</v>
      </c>
      <c r="B32">
        <v>0.93183199999999999</v>
      </c>
      <c r="C32">
        <v>0.914076</v>
      </c>
      <c r="D32">
        <v>0.89130200000000004</v>
      </c>
      <c r="E32">
        <f t="shared" si="8"/>
        <v>0.91240333333333334</v>
      </c>
      <c r="F32">
        <f t="shared" si="9"/>
        <v>2.0316707049453962E-2</v>
      </c>
      <c r="G32">
        <v>1.0163180000000001</v>
      </c>
      <c r="H32">
        <v>1.021515</v>
      </c>
      <c r="I32">
        <v>0.99469399999999997</v>
      </c>
      <c r="J32">
        <f t="shared" si="10"/>
        <v>1.0108423333333334</v>
      </c>
      <c r="K32">
        <f t="shared" si="11"/>
        <v>1.4224229481182229E-2</v>
      </c>
    </row>
    <row r="33" spans="1:11">
      <c r="A33">
        <v>11</v>
      </c>
      <c r="B33">
        <v>1.0141420000000001</v>
      </c>
      <c r="C33">
        <v>1.0070209999999999</v>
      </c>
      <c r="D33">
        <v>0.93645699999999998</v>
      </c>
      <c r="E33">
        <f t="shared" si="8"/>
        <v>0.98587333333333327</v>
      </c>
      <c r="F33">
        <f t="shared" si="9"/>
        <v>4.2943656811377115E-2</v>
      </c>
      <c r="G33">
        <v>1.0517700000000001</v>
      </c>
      <c r="H33">
        <v>1.036178</v>
      </c>
      <c r="I33">
        <v>1.0711200000000001</v>
      </c>
      <c r="J33">
        <f t="shared" si="10"/>
        <v>1.0530226666666667</v>
      </c>
      <c r="K33">
        <f t="shared" si="11"/>
        <v>1.7504648563548306E-2</v>
      </c>
    </row>
    <row r="34" spans="1:11">
      <c r="A34">
        <v>12</v>
      </c>
      <c r="B34">
        <v>1.0769610000000001</v>
      </c>
      <c r="C34">
        <v>1.065331</v>
      </c>
      <c r="D34">
        <v>1.0551349999999999</v>
      </c>
      <c r="E34">
        <f t="shared" si="8"/>
        <v>1.065809</v>
      </c>
      <c r="F34">
        <f t="shared" si="9"/>
        <v>1.0920848501833606E-2</v>
      </c>
      <c r="G34">
        <v>1.1431830000000001</v>
      </c>
      <c r="H34">
        <v>1.1063860000000001</v>
      </c>
      <c r="I34">
        <v>1.122163</v>
      </c>
      <c r="J34">
        <f t="shared" si="10"/>
        <v>1.1239106666666667</v>
      </c>
      <c r="K34">
        <f t="shared" si="11"/>
        <v>1.8460648860030161E-2</v>
      </c>
    </row>
    <row r="35" spans="1:11">
      <c r="A35">
        <v>13</v>
      </c>
      <c r="B35">
        <v>1.1290519999999999</v>
      </c>
      <c r="C35">
        <v>1.1254679999999999</v>
      </c>
      <c r="D35">
        <v>1.1241730000000001</v>
      </c>
      <c r="E35">
        <f t="shared" si="8"/>
        <v>1.126231</v>
      </c>
      <c r="F35">
        <f t="shared" si="9"/>
        <v>2.5274071694128997E-3</v>
      </c>
      <c r="G35">
        <v>1.2364999999999999</v>
      </c>
      <c r="H35">
        <v>1.2170110000000001</v>
      </c>
      <c r="I35">
        <v>1.2003980000000001</v>
      </c>
      <c r="J35">
        <f t="shared" si="10"/>
        <v>1.2179696666666666</v>
      </c>
      <c r="K35">
        <f t="shared" si="11"/>
        <v>1.8070082521486466E-2</v>
      </c>
    </row>
    <row r="36" spans="1:11">
      <c r="A36">
        <v>14</v>
      </c>
      <c r="B36">
        <v>1.157213</v>
      </c>
      <c r="C36">
        <v>1.1755009999999999</v>
      </c>
      <c r="D36">
        <v>1.1829689999999999</v>
      </c>
      <c r="E36">
        <f t="shared" si="8"/>
        <v>1.1718943333333334</v>
      </c>
      <c r="F36">
        <f t="shared" si="9"/>
        <v>1.3251374167735646E-2</v>
      </c>
      <c r="G36">
        <v>1.2635529999999999</v>
      </c>
      <c r="H36">
        <v>1.2871250000000001</v>
      </c>
      <c r="I36">
        <v>1.259423</v>
      </c>
      <c r="J36">
        <f t="shared" si="10"/>
        <v>1.2700336666666667</v>
      </c>
      <c r="K36">
        <f t="shared" si="11"/>
        <v>1.4944881442598852E-2</v>
      </c>
    </row>
    <row r="37" spans="1:11">
      <c r="A37">
        <v>15</v>
      </c>
      <c r="B37">
        <v>1.0385580000000001</v>
      </c>
      <c r="C37">
        <v>1.054465</v>
      </c>
      <c r="D37">
        <v>1.0632269999999999</v>
      </c>
      <c r="E37">
        <f t="shared" si="8"/>
        <v>1.0520833333333333</v>
      </c>
      <c r="F37">
        <f t="shared" si="9"/>
        <v>1.2505764364217454E-2</v>
      </c>
      <c r="G37">
        <v>1.3119970000000001</v>
      </c>
      <c r="H37">
        <v>1.287404</v>
      </c>
      <c r="I37">
        <v>1.325269</v>
      </c>
      <c r="J37">
        <f t="shared" si="10"/>
        <v>1.3082233333333335</v>
      </c>
      <c r="K37">
        <f t="shared" si="11"/>
        <v>1.9212495317717952E-2</v>
      </c>
    </row>
    <row r="38" spans="1:11">
      <c r="A38">
        <v>16</v>
      </c>
      <c r="B38">
        <v>1.16364</v>
      </c>
      <c r="C38">
        <v>1.1174679999999999</v>
      </c>
      <c r="D38">
        <v>1.0145120000000001</v>
      </c>
      <c r="E38">
        <f t="shared" si="8"/>
        <v>1.0985399999999998</v>
      </c>
      <c r="F38">
        <f t="shared" si="9"/>
        <v>7.6344560932655792E-2</v>
      </c>
      <c r="G38">
        <v>1.250513</v>
      </c>
      <c r="H38">
        <v>1.2461519999999999</v>
      </c>
      <c r="I38">
        <v>1.2778449999999999</v>
      </c>
      <c r="J38">
        <f t="shared" si="10"/>
        <v>1.25817</v>
      </c>
      <c r="K38">
        <f t="shared" si="11"/>
        <v>1.7178003347304335E-2</v>
      </c>
    </row>
    <row r="39" spans="1:11">
      <c r="A39">
        <v>17</v>
      </c>
      <c r="B39">
        <v>1.110509</v>
      </c>
      <c r="C39">
        <v>1.1475249999999999</v>
      </c>
      <c r="D39">
        <v>0.93537000000000003</v>
      </c>
      <c r="E39">
        <f t="shared" si="8"/>
        <v>1.064468</v>
      </c>
      <c r="F39">
        <f t="shared" si="9"/>
        <v>0.11332372331952381</v>
      </c>
      <c r="G39">
        <v>1.1978930000000001</v>
      </c>
      <c r="H39">
        <v>1.2143660000000001</v>
      </c>
      <c r="I39">
        <v>1.229911</v>
      </c>
      <c r="J39">
        <f t="shared" si="10"/>
        <v>1.2140566666666668</v>
      </c>
      <c r="K39">
        <f t="shared" si="11"/>
        <v>1.6011241248989144E-2</v>
      </c>
    </row>
    <row r="40" spans="1:11">
      <c r="A40">
        <v>18</v>
      </c>
      <c r="B40">
        <v>0.84732600000000002</v>
      </c>
      <c r="C40">
        <v>0.87421599999999999</v>
      </c>
      <c r="D40">
        <v>0.85292199999999996</v>
      </c>
      <c r="E40">
        <f t="shared" si="8"/>
        <v>0.85815466666666662</v>
      </c>
      <c r="F40">
        <f t="shared" si="9"/>
        <v>1.418815087787458E-2</v>
      </c>
      <c r="G40">
        <v>1.040494</v>
      </c>
      <c r="H40">
        <v>1.0492170000000001</v>
      </c>
      <c r="I40">
        <v>1.0996109999999999</v>
      </c>
      <c r="J40">
        <f t="shared" si="10"/>
        <v>1.0631073333333334</v>
      </c>
      <c r="K40">
        <f t="shared" si="11"/>
        <v>3.1912551485792043E-2</v>
      </c>
    </row>
    <row r="41" spans="1:11">
      <c r="A41">
        <v>19</v>
      </c>
      <c r="B41">
        <v>0.86746500000000004</v>
      </c>
      <c r="C41">
        <v>0.80288800000000005</v>
      </c>
      <c r="D41">
        <v>0.84575400000000001</v>
      </c>
      <c r="E41">
        <f t="shared" si="8"/>
        <v>0.83870233333333333</v>
      </c>
      <c r="F41">
        <f t="shared" si="9"/>
        <v>3.286094542665096E-2</v>
      </c>
      <c r="G41">
        <v>0.97687500000000005</v>
      </c>
      <c r="H41">
        <v>0.97604000000000002</v>
      </c>
      <c r="I41">
        <v>0.97673600000000005</v>
      </c>
      <c r="J41">
        <f t="shared" si="10"/>
        <v>0.9765503333333333</v>
      </c>
      <c r="K41">
        <f t="shared" si="11"/>
        <v>4.4739281770425046E-4</v>
      </c>
    </row>
    <row r="42" spans="1:11">
      <c r="A42">
        <v>20</v>
      </c>
      <c r="B42">
        <v>0.76892400000000005</v>
      </c>
      <c r="C42">
        <v>0.76788400000000001</v>
      </c>
      <c r="D42">
        <v>0.75745600000000002</v>
      </c>
      <c r="E42">
        <f t="shared" si="8"/>
        <v>0.76475466666666669</v>
      </c>
      <c r="F42">
        <f t="shared" si="9"/>
        <v>6.3421842714740991E-3</v>
      </c>
      <c r="G42">
        <v>0.91645900000000002</v>
      </c>
      <c r="H42">
        <v>0.94968300000000005</v>
      </c>
      <c r="I42">
        <v>0.93761799999999995</v>
      </c>
      <c r="J42">
        <f t="shared" si="10"/>
        <v>0.93458666666666668</v>
      </c>
      <c r="K42">
        <f t="shared" si="11"/>
        <v>1.6818153297355021E-2</v>
      </c>
    </row>
    <row r="43" spans="1:11">
      <c r="A43">
        <v>21</v>
      </c>
      <c r="B43">
        <v>0.79465799999999998</v>
      </c>
      <c r="C43">
        <v>0.79900400000000005</v>
      </c>
      <c r="D43">
        <v>0.79893499999999995</v>
      </c>
      <c r="E43">
        <f t="shared" si="8"/>
        <v>0.7975323333333334</v>
      </c>
      <c r="F43">
        <f t="shared" si="9"/>
        <v>2.4894847525810246E-3</v>
      </c>
      <c r="G43">
        <v>0.777667</v>
      </c>
      <c r="H43">
        <v>0.81539300000000003</v>
      </c>
      <c r="I43">
        <v>0.94982200000000006</v>
      </c>
      <c r="J43">
        <f t="shared" si="10"/>
        <v>0.8476273333333334</v>
      </c>
      <c r="K43">
        <f t="shared" si="11"/>
        <v>9.0491022705754279E-2</v>
      </c>
    </row>
    <row r="44" spans="1:11">
      <c r="A44" t="s">
        <v>78</v>
      </c>
      <c r="B44">
        <v>1.590171</v>
      </c>
      <c r="C44">
        <v>1.581974</v>
      </c>
      <c r="D44">
        <v>1.534942</v>
      </c>
      <c r="E44">
        <f t="shared" si="8"/>
        <v>1.5690289999999998</v>
      </c>
      <c r="F44">
        <f t="shared" si="9"/>
        <v>2.9803361874124183E-2</v>
      </c>
      <c r="G44">
        <v>1.6770309999999999</v>
      </c>
      <c r="H44">
        <v>1.6607529999999999</v>
      </c>
      <c r="I44">
        <v>1.6803440000000001</v>
      </c>
      <c r="J44">
        <f t="shared" si="10"/>
        <v>1.6727093333333334</v>
      </c>
      <c r="K44">
        <f t="shared" si="11"/>
        <v>1.0486153838912266E-2</v>
      </c>
    </row>
    <row r="47" spans="1:11">
      <c r="A47" t="s">
        <v>81</v>
      </c>
      <c r="B47" t="s">
        <v>73</v>
      </c>
      <c r="E47" t="s">
        <v>74</v>
      </c>
      <c r="F47" t="s">
        <v>75</v>
      </c>
      <c r="G47" t="s">
        <v>76</v>
      </c>
      <c r="J47" t="s">
        <v>74</v>
      </c>
      <c r="K47" t="s">
        <v>75</v>
      </c>
    </row>
    <row r="48" spans="1:11">
      <c r="A48">
        <v>18</v>
      </c>
      <c r="B48">
        <v>0.72557400000000005</v>
      </c>
      <c r="C48">
        <v>0.692303</v>
      </c>
      <c r="D48">
        <v>0.70324500000000001</v>
      </c>
      <c r="E48">
        <f>AVERAGE(B48:D48)</f>
        <v>0.70704066666666676</v>
      </c>
      <c r="F48">
        <f>_xlfn.STDEV.S(B48:D48)</f>
        <v>1.6957157023903924E-2</v>
      </c>
      <c r="G48">
        <v>0.70163299999999995</v>
      </c>
      <c r="H48">
        <v>0.66491900000000004</v>
      </c>
      <c r="I48">
        <v>0.66899600000000004</v>
      </c>
      <c r="J48">
        <f>AVERAGE(G48:I48)</f>
        <v>0.67851600000000001</v>
      </c>
      <c r="K48">
        <f>_xlfn.STDEV.S(G48:I48)</f>
        <v>2.0123425379392993E-2</v>
      </c>
    </row>
    <row r="49" spans="1:11">
      <c r="A49">
        <v>19</v>
      </c>
      <c r="B49">
        <v>0.757193</v>
      </c>
      <c r="C49">
        <v>0.74803799999999998</v>
      </c>
      <c r="D49">
        <v>0.73901600000000001</v>
      </c>
      <c r="E49">
        <f t="shared" ref="E49:E58" si="12">AVERAGE(B49:D49)</f>
        <v>0.7480823333333334</v>
      </c>
      <c r="F49">
        <f t="shared" ref="F49:F58" si="13">_xlfn.STDEV.S(B49:D49)</f>
        <v>9.0885810957119888E-3</v>
      </c>
      <c r="G49">
        <v>0.64332100000000003</v>
      </c>
      <c r="H49">
        <v>0.62918499999999999</v>
      </c>
      <c r="I49">
        <v>0.619973</v>
      </c>
      <c r="J49">
        <f t="shared" ref="J49:J58" si="14">AVERAGE(G49:I49)</f>
        <v>0.63082633333333327</v>
      </c>
      <c r="K49">
        <f t="shared" ref="K49:K58" si="15">_xlfn.STDEV.S(G49:I49)</f>
        <v>1.1760219272332203E-2</v>
      </c>
    </row>
    <row r="50" spans="1:11">
      <c r="A50">
        <v>20</v>
      </c>
      <c r="B50">
        <v>0.81431100000000001</v>
      </c>
      <c r="C50">
        <v>0.80216399999999999</v>
      </c>
      <c r="D50">
        <v>0.80515599999999998</v>
      </c>
      <c r="E50">
        <f t="shared" si="12"/>
        <v>0.80721033333333325</v>
      </c>
      <c r="F50">
        <f t="shared" si="13"/>
        <v>6.3287136397006836E-3</v>
      </c>
      <c r="G50">
        <v>0.62885800000000003</v>
      </c>
      <c r="H50">
        <v>0.63470499999999996</v>
      </c>
      <c r="I50">
        <v>0.62845399999999996</v>
      </c>
      <c r="J50">
        <f t="shared" si="14"/>
        <v>0.63067233333333339</v>
      </c>
      <c r="K50">
        <f t="shared" si="15"/>
        <v>3.4982287422827612E-3</v>
      </c>
    </row>
    <row r="51" spans="1:11">
      <c r="A51">
        <v>21</v>
      </c>
      <c r="B51">
        <v>0.79676000000000002</v>
      </c>
      <c r="C51">
        <v>0.71150599999999997</v>
      </c>
      <c r="D51">
        <v>0.73142399999999996</v>
      </c>
      <c r="E51">
        <f t="shared" si="12"/>
        <v>0.74656333333333336</v>
      </c>
      <c r="F51">
        <f t="shared" si="13"/>
        <v>4.4597765519511584E-2</v>
      </c>
      <c r="G51">
        <v>0.67563099999999998</v>
      </c>
      <c r="H51">
        <v>0.68980600000000003</v>
      </c>
      <c r="I51">
        <v>0.67795799999999995</v>
      </c>
      <c r="J51">
        <f t="shared" si="14"/>
        <v>0.68113166666666658</v>
      </c>
      <c r="K51">
        <f t="shared" si="15"/>
        <v>7.6017613967641643E-3</v>
      </c>
    </row>
    <row r="52" spans="1:11">
      <c r="A52">
        <v>22</v>
      </c>
      <c r="B52">
        <v>0.683863</v>
      </c>
      <c r="C52">
        <v>0.68761399999999995</v>
      </c>
      <c r="D52">
        <v>0.69806400000000002</v>
      </c>
      <c r="E52">
        <f t="shared" si="12"/>
        <v>0.68984699999999999</v>
      </c>
      <c r="F52">
        <f t="shared" si="13"/>
        <v>7.3591315384357869E-3</v>
      </c>
      <c r="G52">
        <v>0.76269600000000004</v>
      </c>
      <c r="H52">
        <v>0.76727299999999998</v>
      </c>
      <c r="I52">
        <v>0.74879099999999998</v>
      </c>
      <c r="J52">
        <f t="shared" si="14"/>
        <v>0.75958666666666674</v>
      </c>
      <c r="K52">
        <f t="shared" si="15"/>
        <v>9.6253335699773811E-3</v>
      </c>
    </row>
    <row r="53" spans="1:11">
      <c r="A53">
        <v>23</v>
      </c>
      <c r="B53">
        <v>0.67586900000000005</v>
      </c>
      <c r="C53">
        <v>0.60700500000000002</v>
      </c>
      <c r="D53">
        <v>0.64777799999999996</v>
      </c>
      <c r="E53">
        <f t="shared" si="12"/>
        <v>0.64355066666666672</v>
      </c>
      <c r="F53">
        <f t="shared" si="13"/>
        <v>3.4626079540331076E-2</v>
      </c>
      <c r="G53">
        <v>0.793929</v>
      </c>
      <c r="H53">
        <v>0.81087299999999995</v>
      </c>
      <c r="I53">
        <v>0.78523600000000005</v>
      </c>
      <c r="J53">
        <f t="shared" si="14"/>
        <v>0.79667933333333318</v>
      </c>
      <c r="K53">
        <f t="shared" si="15"/>
        <v>1.3037913649558053E-2</v>
      </c>
    </row>
    <row r="54" spans="1:11">
      <c r="A54">
        <v>24</v>
      </c>
      <c r="B54">
        <v>0.52760099999999999</v>
      </c>
      <c r="C54">
        <v>0.51022900000000004</v>
      </c>
      <c r="D54">
        <v>0.52956599999999998</v>
      </c>
      <c r="E54">
        <f t="shared" si="12"/>
        <v>0.52246533333333334</v>
      </c>
      <c r="F54">
        <f t="shared" si="13"/>
        <v>1.0642424363524158E-2</v>
      </c>
      <c r="G54">
        <v>0.76967699999999994</v>
      </c>
      <c r="H54">
        <v>0.77846599999999999</v>
      </c>
      <c r="I54">
        <v>0.78562100000000001</v>
      </c>
      <c r="J54">
        <f t="shared" si="14"/>
        <v>0.77792133333333335</v>
      </c>
      <c r="K54">
        <f t="shared" si="15"/>
        <v>7.9859426703009773E-3</v>
      </c>
    </row>
    <row r="55" spans="1:11">
      <c r="A55">
        <v>25</v>
      </c>
      <c r="B55">
        <v>0.545956</v>
      </c>
      <c r="C55">
        <v>0.50933499999999998</v>
      </c>
      <c r="D55">
        <v>0.52947699999999998</v>
      </c>
      <c r="E55">
        <f t="shared" si="12"/>
        <v>0.52825599999999995</v>
      </c>
      <c r="F55">
        <f t="shared" si="13"/>
        <v>1.8341007087943676E-2</v>
      </c>
      <c r="G55">
        <v>0.638571</v>
      </c>
      <c r="H55">
        <v>0.66024499999999997</v>
      </c>
      <c r="I55">
        <v>0.66403400000000001</v>
      </c>
      <c r="J55">
        <f t="shared" si="14"/>
        <v>0.65428333333333333</v>
      </c>
      <c r="K55">
        <f t="shared" si="15"/>
        <v>1.3738529554989984E-2</v>
      </c>
    </row>
    <row r="56" spans="1:11">
      <c r="A56">
        <v>26</v>
      </c>
      <c r="B56">
        <v>0.63188</v>
      </c>
      <c r="C56">
        <v>0.64349100000000004</v>
      </c>
      <c r="D56">
        <v>0.66470399999999996</v>
      </c>
      <c r="E56">
        <f t="shared" si="12"/>
        <v>0.64669166666666666</v>
      </c>
      <c r="F56">
        <f t="shared" si="13"/>
        <v>1.6644426825016611E-2</v>
      </c>
      <c r="G56">
        <v>0.65982200000000002</v>
      </c>
      <c r="H56">
        <v>0.63895500000000005</v>
      </c>
      <c r="I56">
        <v>0.66486100000000004</v>
      </c>
      <c r="J56">
        <f t="shared" si="14"/>
        <v>0.65454599999999996</v>
      </c>
      <c r="K56">
        <f t="shared" si="15"/>
        <v>1.3735259043789442E-2</v>
      </c>
    </row>
    <row r="57" spans="1:11">
      <c r="A57">
        <v>27</v>
      </c>
      <c r="B57">
        <v>0.62486799999999998</v>
      </c>
      <c r="C57">
        <v>0.59168699999999996</v>
      </c>
      <c r="D57">
        <v>0.59659899999999999</v>
      </c>
      <c r="E57">
        <f t="shared" si="12"/>
        <v>0.60438466666666668</v>
      </c>
      <c r="F57">
        <f t="shared" si="13"/>
        <v>1.7908298197576826E-2</v>
      </c>
      <c r="G57">
        <v>0.56779599999999997</v>
      </c>
      <c r="H57">
        <v>0.55944899999999997</v>
      </c>
      <c r="I57">
        <v>0.56925700000000001</v>
      </c>
      <c r="J57">
        <f t="shared" si="14"/>
        <v>0.56550066666666654</v>
      </c>
      <c r="K57">
        <f t="shared" si="15"/>
        <v>5.2915623716756344E-3</v>
      </c>
    </row>
    <row r="58" spans="1:11">
      <c r="A58" t="s">
        <v>78</v>
      </c>
      <c r="B58">
        <v>0.67838699999999996</v>
      </c>
      <c r="C58">
        <v>0.65033700000000005</v>
      </c>
      <c r="D58">
        <v>0.66450299999999995</v>
      </c>
      <c r="E58">
        <f t="shared" si="12"/>
        <v>0.66440900000000003</v>
      </c>
      <c r="F58">
        <f t="shared" si="13"/>
        <v>1.4025236254694561E-2</v>
      </c>
      <c r="G58">
        <v>0.68419399999999997</v>
      </c>
      <c r="H58">
        <v>0.683388</v>
      </c>
      <c r="I58">
        <v>0.68131799999999998</v>
      </c>
      <c r="J58">
        <f t="shared" si="14"/>
        <v>0.68296666666666672</v>
      </c>
      <c r="K58">
        <f t="shared" si="15"/>
        <v>1.4835718160349798E-3</v>
      </c>
    </row>
    <row r="61" spans="1:11">
      <c r="A61" t="s">
        <v>82</v>
      </c>
      <c r="B61" t="s">
        <v>73</v>
      </c>
      <c r="E61" t="s">
        <v>74</v>
      </c>
      <c r="F61" t="s">
        <v>75</v>
      </c>
      <c r="G61" t="s">
        <v>76</v>
      </c>
      <c r="J61" t="s">
        <v>74</v>
      </c>
      <c r="K61" t="s">
        <v>75</v>
      </c>
    </row>
    <row r="62" spans="1:11">
      <c r="A62">
        <v>7</v>
      </c>
      <c r="B62">
        <v>0.84379599999999999</v>
      </c>
      <c r="C62">
        <v>0.85395200000000004</v>
      </c>
      <c r="D62">
        <v>0.85966299999999995</v>
      </c>
      <c r="E62">
        <f>AVERAGE(B62:D62)</f>
        <v>0.85247033333333333</v>
      </c>
      <c r="F62">
        <f>_xlfn.STDEV.S(B62:D62)</f>
        <v>8.0365990526673134E-3</v>
      </c>
      <c r="G62">
        <v>0.80399699999999996</v>
      </c>
      <c r="H62">
        <v>0.81815899999999997</v>
      </c>
      <c r="I62">
        <v>0.74867700000000004</v>
      </c>
      <c r="J62">
        <f>AVERAGE(G62:I62)</f>
        <v>0.79027766666666677</v>
      </c>
      <c r="K62">
        <f>_xlfn.STDEV.S(G62:I62)</f>
        <v>3.6716510745621378E-2</v>
      </c>
    </row>
    <row r="63" spans="1:11">
      <c r="A63">
        <v>8</v>
      </c>
      <c r="B63">
        <v>0.78464699999999998</v>
      </c>
      <c r="C63">
        <v>0.79458600000000001</v>
      </c>
      <c r="D63">
        <v>0.80398700000000001</v>
      </c>
      <c r="E63">
        <f t="shared" ref="E63:E74" si="16">AVERAGE(B63:D63)</f>
        <v>0.79440666666666659</v>
      </c>
      <c r="F63">
        <f t="shared" ref="F63:F74" si="17">_xlfn.STDEV.S(B63:D63)</f>
        <v>9.6712470929727345E-3</v>
      </c>
      <c r="G63">
        <v>0.827932</v>
      </c>
      <c r="H63">
        <v>0.82751399999999997</v>
      </c>
      <c r="I63">
        <v>0.84455199999999997</v>
      </c>
      <c r="J63">
        <f t="shared" ref="J63:J74" si="18">AVERAGE(G63:I63)</f>
        <v>0.83333266666666661</v>
      </c>
      <c r="K63">
        <f t="shared" ref="K63:K74" si="19">_xlfn.STDEV.S(G63:I63)</f>
        <v>9.7184752576385744E-3</v>
      </c>
    </row>
    <row r="64" spans="1:11">
      <c r="A64">
        <v>9</v>
      </c>
      <c r="B64">
        <v>0.77061000000000002</v>
      </c>
      <c r="C64">
        <v>0.78198999999999996</v>
      </c>
      <c r="D64">
        <v>0.77331000000000005</v>
      </c>
      <c r="E64">
        <f t="shared" si="16"/>
        <v>0.77530333333333334</v>
      </c>
      <c r="F64">
        <f t="shared" si="17"/>
        <v>5.9461023648548893E-3</v>
      </c>
      <c r="G64">
        <v>0.72813799999999995</v>
      </c>
      <c r="H64">
        <v>0.73487999999999998</v>
      </c>
      <c r="I64">
        <v>0.71125799999999995</v>
      </c>
      <c r="J64">
        <f t="shared" si="18"/>
        <v>0.72475866666666666</v>
      </c>
      <c r="K64">
        <f t="shared" si="19"/>
        <v>1.2168181513000769E-2</v>
      </c>
    </row>
    <row r="65" spans="1:11">
      <c r="A65">
        <v>10</v>
      </c>
      <c r="B65">
        <v>0.72954300000000005</v>
      </c>
      <c r="C65">
        <v>0.73829299999999998</v>
      </c>
      <c r="D65">
        <v>0.72442099999999998</v>
      </c>
      <c r="E65">
        <f t="shared" si="16"/>
        <v>0.73075233333333334</v>
      </c>
      <c r="F65">
        <f t="shared" si="17"/>
        <v>7.0146248177171393E-3</v>
      </c>
      <c r="G65">
        <v>0.73694499999999996</v>
      </c>
      <c r="H65">
        <v>0.74091600000000002</v>
      </c>
      <c r="I65">
        <v>0.74089000000000005</v>
      </c>
      <c r="J65">
        <f t="shared" si="18"/>
        <v>0.73958366666666675</v>
      </c>
      <c r="K65">
        <f t="shared" si="19"/>
        <v>2.2851893429940385E-3</v>
      </c>
    </row>
    <row r="66" spans="1:11">
      <c r="A66">
        <v>11</v>
      </c>
      <c r="B66">
        <v>0.71010700000000004</v>
      </c>
      <c r="C66">
        <v>0.72010700000000005</v>
      </c>
      <c r="D66">
        <v>0.70325000000000004</v>
      </c>
      <c r="E66">
        <f t="shared" si="16"/>
        <v>0.71115466666666671</v>
      </c>
      <c r="F66">
        <f t="shared" si="17"/>
        <v>8.4771938949945828E-3</v>
      </c>
      <c r="G66">
        <v>0.73231900000000005</v>
      </c>
      <c r="H66">
        <v>0.71904500000000005</v>
      </c>
      <c r="I66">
        <v>0.72931400000000002</v>
      </c>
      <c r="J66">
        <f t="shared" si="18"/>
        <v>0.72689266666666674</v>
      </c>
      <c r="K66">
        <f t="shared" si="19"/>
        <v>6.9603814790091291E-3</v>
      </c>
    </row>
    <row r="67" spans="1:11">
      <c r="A67">
        <v>12</v>
      </c>
      <c r="B67">
        <v>0.65582799999999997</v>
      </c>
      <c r="C67">
        <v>0.66574100000000003</v>
      </c>
      <c r="D67">
        <v>0.64693900000000004</v>
      </c>
      <c r="E67">
        <f t="shared" si="16"/>
        <v>0.65616933333333327</v>
      </c>
      <c r="F67">
        <f t="shared" si="17"/>
        <v>9.4056463006713803E-3</v>
      </c>
      <c r="G67">
        <v>0.69544899999999998</v>
      </c>
      <c r="H67">
        <v>0.681782</v>
      </c>
      <c r="I67">
        <v>0.68541399999999997</v>
      </c>
      <c r="J67">
        <f t="shared" si="18"/>
        <v>0.68754833333333332</v>
      </c>
      <c r="K67">
        <f t="shared" si="19"/>
        <v>7.079071714097356E-3</v>
      </c>
    </row>
    <row r="68" spans="1:11">
      <c r="A68">
        <v>13</v>
      </c>
      <c r="B68">
        <v>0.56734799999999996</v>
      </c>
      <c r="C68">
        <v>0.58101100000000006</v>
      </c>
      <c r="D68">
        <v>0.56865900000000003</v>
      </c>
      <c r="E68">
        <f t="shared" si="16"/>
        <v>0.57233933333333342</v>
      </c>
      <c r="F68">
        <f t="shared" si="17"/>
        <v>7.5384369953813311E-3</v>
      </c>
      <c r="G68">
        <v>0.61180400000000001</v>
      </c>
      <c r="H68">
        <v>0.62026999999999999</v>
      </c>
      <c r="I68">
        <v>0.62076600000000004</v>
      </c>
      <c r="J68">
        <f t="shared" si="18"/>
        <v>0.61761333333333335</v>
      </c>
      <c r="K68">
        <f t="shared" si="19"/>
        <v>5.0371390027805808E-3</v>
      </c>
    </row>
    <row r="69" spans="1:11">
      <c r="A69">
        <v>14</v>
      </c>
      <c r="B69">
        <v>0.51411099999999998</v>
      </c>
      <c r="C69">
        <v>0.55213999999999996</v>
      </c>
      <c r="D69">
        <v>0.51738300000000004</v>
      </c>
      <c r="E69">
        <f t="shared" si="16"/>
        <v>0.52787799999999996</v>
      </c>
      <c r="F69">
        <f t="shared" si="17"/>
        <v>2.1075103297492969E-2</v>
      </c>
      <c r="G69">
        <v>0.53247</v>
      </c>
      <c r="H69">
        <v>0.55857500000000004</v>
      </c>
      <c r="I69">
        <v>0.55245999999999995</v>
      </c>
      <c r="J69">
        <f t="shared" si="18"/>
        <v>0.54783499999999996</v>
      </c>
      <c r="K69">
        <f t="shared" si="19"/>
        <v>1.365323130251591E-2</v>
      </c>
    </row>
    <row r="70" spans="1:11">
      <c r="A70">
        <v>15</v>
      </c>
      <c r="B70">
        <v>0.46646300000000002</v>
      </c>
      <c r="C70">
        <v>0.46109899999999998</v>
      </c>
      <c r="D70">
        <v>0.45588200000000001</v>
      </c>
      <c r="E70">
        <f t="shared" si="16"/>
        <v>0.46114799999999995</v>
      </c>
      <c r="F70">
        <f t="shared" si="17"/>
        <v>5.2906701843906355E-3</v>
      </c>
      <c r="G70">
        <v>0.49930999999999998</v>
      </c>
      <c r="H70">
        <v>0.51122599999999996</v>
      </c>
      <c r="I70">
        <v>0.50247200000000003</v>
      </c>
      <c r="J70">
        <f t="shared" si="18"/>
        <v>0.50433600000000001</v>
      </c>
      <c r="K70">
        <f t="shared" si="19"/>
        <v>6.1728142690348113E-3</v>
      </c>
    </row>
    <row r="71" spans="1:11">
      <c r="A71">
        <v>16</v>
      </c>
      <c r="B71">
        <v>0.42333900000000002</v>
      </c>
      <c r="C71">
        <v>0.41720200000000002</v>
      </c>
      <c r="D71">
        <v>0.40967599999999998</v>
      </c>
      <c r="E71">
        <f t="shared" si="16"/>
        <v>0.41673899999999997</v>
      </c>
      <c r="F71">
        <f t="shared" si="17"/>
        <v>6.8432571923025265E-3</v>
      </c>
      <c r="G71">
        <v>0.45326699999999998</v>
      </c>
      <c r="H71">
        <v>0.450131</v>
      </c>
      <c r="I71">
        <v>0.43667400000000001</v>
      </c>
      <c r="J71">
        <f t="shared" si="18"/>
        <v>0.44669066666666662</v>
      </c>
      <c r="K71">
        <f t="shared" si="19"/>
        <v>8.8152613309721625E-3</v>
      </c>
    </row>
    <row r="72" spans="1:11">
      <c r="A72">
        <v>17</v>
      </c>
      <c r="B72">
        <v>0.40831299999999998</v>
      </c>
      <c r="C72">
        <v>0.40607300000000002</v>
      </c>
      <c r="D72">
        <v>0.41766199999999998</v>
      </c>
      <c r="E72">
        <f t="shared" si="16"/>
        <v>0.4106826666666667</v>
      </c>
      <c r="F72">
        <f t="shared" si="17"/>
        <v>6.1471717344916549E-3</v>
      </c>
      <c r="G72">
        <v>0.44830199999999998</v>
      </c>
      <c r="H72">
        <v>0.44487900000000002</v>
      </c>
      <c r="I72">
        <v>0.430585</v>
      </c>
      <c r="J72">
        <f t="shared" si="18"/>
        <v>0.44125533333333333</v>
      </c>
      <c r="K72">
        <f t="shared" si="19"/>
        <v>9.3979381958668642E-3</v>
      </c>
    </row>
    <row r="73" spans="1:11">
      <c r="A73">
        <v>18</v>
      </c>
      <c r="B73">
        <v>0.39392100000000002</v>
      </c>
      <c r="C73">
        <v>0.39754</v>
      </c>
      <c r="D73">
        <v>0.39938099999999999</v>
      </c>
      <c r="E73">
        <f t="shared" si="16"/>
        <v>0.39694733333333332</v>
      </c>
      <c r="F73">
        <f t="shared" si="17"/>
        <v>2.7778301483951887E-3</v>
      </c>
      <c r="G73">
        <v>0.42990600000000001</v>
      </c>
      <c r="H73">
        <v>0.427894</v>
      </c>
      <c r="I73">
        <v>0.42658699999999999</v>
      </c>
      <c r="J73">
        <f t="shared" si="18"/>
        <v>0.42812899999999998</v>
      </c>
      <c r="K73">
        <f t="shared" si="19"/>
        <v>1.6719327139571223E-3</v>
      </c>
    </row>
    <row r="74" spans="1:11">
      <c r="A74" t="s">
        <v>78</v>
      </c>
      <c r="B74">
        <v>0.72680299999999998</v>
      </c>
      <c r="C74">
        <v>0.73697299999999999</v>
      </c>
      <c r="D74">
        <v>0.72802100000000003</v>
      </c>
      <c r="E74">
        <f t="shared" si="16"/>
        <v>0.73059900000000011</v>
      </c>
      <c r="F74">
        <f t="shared" si="17"/>
        <v>5.5535383315504306E-3</v>
      </c>
      <c r="G74">
        <v>0.74998399999999998</v>
      </c>
      <c r="H74">
        <v>0.75352699999999995</v>
      </c>
      <c r="I74">
        <v>0.74296499999999999</v>
      </c>
      <c r="J74">
        <f t="shared" si="18"/>
        <v>0.74882533333333334</v>
      </c>
      <c r="K74">
        <f t="shared" si="19"/>
        <v>5.3754853114238105E-3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94C35682E9D41AF497105CB65E1EB" ma:contentTypeVersion="14" ma:contentTypeDescription="Create a new document." ma:contentTypeScope="" ma:versionID="1abb83a2cf9eae95e07d6bfbe1abc2a0">
  <xsd:schema xmlns:xsd="http://www.w3.org/2001/XMLSchema" xmlns:xs="http://www.w3.org/2001/XMLSchema" xmlns:p="http://schemas.microsoft.com/office/2006/metadata/properties" xmlns:ns3="f718cae4-6747-47a8-bf53-4c9d9b0233a3" xmlns:ns4="6d1a1792-242f-4dbc-93c1-f45c268b1d18" targetNamespace="http://schemas.microsoft.com/office/2006/metadata/properties" ma:root="true" ma:fieldsID="ab806cdba4979964681654231f5b0d52" ns3:_="" ns4:_="">
    <xsd:import namespace="f718cae4-6747-47a8-bf53-4c9d9b0233a3"/>
    <xsd:import namespace="6d1a1792-242f-4dbc-93c1-f45c268b1d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8cae4-6747-47a8-bf53-4c9d9b0233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1792-242f-4dbc-93c1-f45c268b1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18cae4-6747-47a8-bf53-4c9d9b0233a3" xsi:nil="true"/>
  </documentManagement>
</p:properties>
</file>

<file path=customXml/itemProps1.xml><?xml version="1.0" encoding="utf-8"?>
<ds:datastoreItem xmlns:ds="http://schemas.openxmlformats.org/officeDocument/2006/customXml" ds:itemID="{07F009E7-386C-4163-ABA3-CD8FB4EF8200}"/>
</file>

<file path=customXml/itemProps2.xml><?xml version="1.0" encoding="utf-8"?>
<ds:datastoreItem xmlns:ds="http://schemas.openxmlformats.org/officeDocument/2006/customXml" ds:itemID="{46C65FEE-455A-49FC-9F9C-CF664984A084}"/>
</file>

<file path=customXml/itemProps3.xml><?xml version="1.0" encoding="utf-8"?>
<ds:datastoreItem xmlns:ds="http://schemas.openxmlformats.org/officeDocument/2006/customXml" ds:itemID="{5C831159-E474-4058-9994-C7EE0D462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2024-07-23T16:16:26Z</dcterms:created>
  <dcterms:modified xsi:type="dcterms:W3CDTF">2024-08-27T20:25:25Z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0x010100CFC94C35682E9D41AF497105CB65E1EB</vt:lpwstr>
  </property>
</Properties>
</file>