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thomassatterly/Grad/+aae550/+hw1/"/>
    </mc:Choice>
  </mc:AlternateContent>
  <bookViews>
    <workbookView xWindow="25840" yWindow="440" windowWidth="12560" windowHeight="235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L18" i="1" l="1"/>
  <c r="AL19" i="1"/>
  <c r="AL20" i="1"/>
  <c r="AK6" i="1"/>
  <c r="AL6" i="1"/>
  <c r="AM6" i="1"/>
  <c r="AK8" i="1"/>
  <c r="AL8" i="1"/>
  <c r="AM8" i="1"/>
  <c r="AK9" i="1"/>
  <c r="AL9" i="1"/>
  <c r="AM9" i="1"/>
  <c r="AK12" i="1"/>
  <c r="AL12" i="1"/>
  <c r="AM12" i="1"/>
  <c r="AK13" i="1"/>
  <c r="AL13" i="1"/>
  <c r="AM13" i="1"/>
  <c r="AK14" i="1"/>
  <c r="AL14" i="1"/>
  <c r="AM14" i="1"/>
  <c r="AK16" i="1"/>
  <c r="AL16" i="1"/>
  <c r="AM16" i="1"/>
  <c r="AK17" i="1"/>
  <c r="AL17" i="1"/>
  <c r="AM17" i="1"/>
  <c r="AK18" i="1"/>
  <c r="AK19" i="1"/>
  <c r="AK20" i="1"/>
  <c r="AK21" i="1"/>
  <c r="AL21" i="1"/>
  <c r="AM21" i="1"/>
  <c r="AK22" i="1"/>
  <c r="AL22" i="1"/>
  <c r="AM22" i="1"/>
  <c r="AK23" i="1"/>
  <c r="AL23" i="1"/>
  <c r="AM23" i="1"/>
  <c r="AK24" i="1"/>
  <c r="AL24" i="1"/>
  <c r="AM24" i="1"/>
  <c r="AK25" i="1"/>
  <c r="AL25" i="1"/>
  <c r="AM25" i="1"/>
  <c r="AK26" i="1"/>
  <c r="AL26" i="1"/>
  <c r="AM26" i="1"/>
  <c r="AK27" i="1"/>
  <c r="AL27" i="1"/>
  <c r="AM27" i="1"/>
  <c r="AK28" i="1"/>
  <c r="AL28" i="1"/>
  <c r="AM28" i="1"/>
  <c r="AK29" i="1"/>
  <c r="AL29" i="1"/>
  <c r="AM29" i="1"/>
  <c r="AM31" i="1"/>
  <c r="Z6" i="1"/>
  <c r="AA6" i="1"/>
  <c r="AB6" i="1"/>
  <c r="Z8" i="1"/>
  <c r="AA8" i="1"/>
  <c r="AB8" i="1"/>
  <c r="Z9" i="1"/>
  <c r="AA9" i="1"/>
  <c r="AB9" i="1"/>
  <c r="Z12" i="1"/>
  <c r="AA12" i="1"/>
  <c r="AB12" i="1"/>
  <c r="Z13" i="1"/>
  <c r="AA13" i="1"/>
  <c r="AB13" i="1"/>
  <c r="Z14" i="1"/>
  <c r="AA14" i="1"/>
  <c r="AB14" i="1"/>
  <c r="Z16" i="1"/>
  <c r="AA16" i="1"/>
  <c r="AB16" i="1"/>
  <c r="Z17" i="1"/>
  <c r="AA17" i="1"/>
  <c r="AB17" i="1"/>
  <c r="Z18" i="1"/>
  <c r="AA18" i="1"/>
  <c r="AB18" i="1"/>
  <c r="Z19" i="1"/>
  <c r="AA19" i="1"/>
  <c r="AB19" i="1"/>
  <c r="Z20" i="1"/>
  <c r="AA20" i="1"/>
  <c r="AB20" i="1"/>
  <c r="Z21" i="1"/>
  <c r="AA21" i="1"/>
  <c r="AB21" i="1"/>
  <c r="Z22" i="1"/>
  <c r="AA22" i="1"/>
  <c r="AB22" i="1"/>
  <c r="Z23" i="1"/>
  <c r="AA23" i="1"/>
  <c r="AB23" i="1"/>
  <c r="Z24" i="1"/>
  <c r="AA24" i="1"/>
  <c r="AB24" i="1"/>
  <c r="Z25" i="1"/>
  <c r="AA25" i="1"/>
  <c r="AB25" i="1"/>
  <c r="Z26" i="1"/>
  <c r="AA26" i="1"/>
  <c r="AB26" i="1"/>
  <c r="Z27" i="1"/>
  <c r="AA27" i="1"/>
  <c r="AB27" i="1"/>
  <c r="Z28" i="1"/>
  <c r="AA28" i="1"/>
  <c r="AB28" i="1"/>
  <c r="Z29" i="1"/>
  <c r="AA29" i="1"/>
  <c r="AB29" i="1"/>
  <c r="AB31" i="1"/>
  <c r="Q31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16" i="1"/>
  <c r="Q13" i="1"/>
  <c r="Q12" i="1"/>
  <c r="Q8" i="1"/>
  <c r="Q9" i="1"/>
  <c r="Q14" i="1"/>
  <c r="Q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16" i="1"/>
  <c r="P14" i="1"/>
  <c r="P13" i="1"/>
  <c r="P12" i="1"/>
  <c r="P9" i="1"/>
  <c r="P8" i="1"/>
  <c r="P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16" i="1"/>
  <c r="O14" i="1"/>
  <c r="O13" i="1"/>
  <c r="O12" i="1"/>
  <c r="O9" i="1"/>
  <c r="O8" i="1"/>
  <c r="O6" i="1"/>
</calcChain>
</file>

<file path=xl/sharedStrings.xml><?xml version="1.0" encoding="utf-8"?>
<sst xmlns="http://schemas.openxmlformats.org/spreadsheetml/2006/main" count="218" uniqueCount="112">
  <si>
    <t>Preburner Igniter</t>
  </si>
  <si>
    <t>injector seat</t>
  </si>
  <si>
    <t>injection set-ign. Chamber</t>
  </si>
  <si>
    <t>igniter-PB</t>
  </si>
  <si>
    <t>ox injector seat</t>
  </si>
  <si>
    <t>ox inj. Seat-fuel inj. Seat</t>
  </si>
  <si>
    <t>chamber, throat, manifold interface</t>
  </si>
  <si>
    <t>PB to ox-manifold</t>
  </si>
  <si>
    <t>igniter spool</t>
  </si>
  <si>
    <t>oxidizer injector</t>
  </si>
  <si>
    <t>fuel injector</t>
  </si>
  <si>
    <t>igniter-chamber seal</t>
  </si>
  <si>
    <t>ox-manifold top</t>
  </si>
  <si>
    <t>ox manifold bottom</t>
  </si>
  <si>
    <t>counterwiehg plug</t>
  </si>
  <si>
    <t>conterweight attach plate</t>
  </si>
  <si>
    <t>chokeplates</t>
  </si>
  <si>
    <t>ox-posts</t>
  </si>
  <si>
    <t>fuel-collars</t>
  </si>
  <si>
    <t>fuel-manifold</t>
  </si>
  <si>
    <t>chamber top</t>
  </si>
  <si>
    <t>chamber walls</t>
  </si>
  <si>
    <t>nozzle</t>
  </si>
  <si>
    <t>throat</t>
  </si>
  <si>
    <t>throat-alternate</t>
  </si>
  <si>
    <t>leak plate</t>
  </si>
  <si>
    <t>large inner</t>
  </si>
  <si>
    <t>large outer</t>
  </si>
  <si>
    <t>small inner</t>
  </si>
  <si>
    <t>small outer</t>
  </si>
  <si>
    <t>Preburner</t>
  </si>
  <si>
    <t>Main chamber igniter</t>
  </si>
  <si>
    <t>Ox-manifold</t>
  </si>
  <si>
    <t>Injector elements</t>
  </si>
  <si>
    <t>Chamber</t>
  </si>
  <si>
    <t>Windows</t>
  </si>
  <si>
    <t>Location</t>
  </si>
  <si>
    <t>O-ring size</t>
  </si>
  <si>
    <t>Count</t>
  </si>
  <si>
    <t>Vendor</t>
  </si>
  <si>
    <t>Part #</t>
  </si>
  <si>
    <t>High-Temperature Silicone</t>
  </si>
  <si>
    <t>McMaster</t>
  </si>
  <si>
    <t>1283N24</t>
  </si>
  <si>
    <t xml:space="preserve">Max Temp:: </t>
  </si>
  <si>
    <t>450 F</t>
  </si>
  <si>
    <t>1283N26</t>
  </si>
  <si>
    <t>1283N28</t>
  </si>
  <si>
    <t>1283N31</t>
  </si>
  <si>
    <t>1283N32</t>
  </si>
  <si>
    <t>1283N39</t>
  </si>
  <si>
    <t>1283N175</t>
  </si>
  <si>
    <t>1283N177</t>
  </si>
  <si>
    <t>1283N178</t>
  </si>
  <si>
    <t>1283N185</t>
  </si>
  <si>
    <t>1283N186</t>
  </si>
  <si>
    <t>1283N83</t>
  </si>
  <si>
    <t>1283N87</t>
  </si>
  <si>
    <t>1283N88</t>
  </si>
  <si>
    <t>1283N95</t>
  </si>
  <si>
    <t>1283N97</t>
  </si>
  <si>
    <t>1283N106</t>
  </si>
  <si>
    <t>1283N107</t>
  </si>
  <si>
    <t>1283N229</t>
  </si>
  <si>
    <t>1283N236</t>
  </si>
  <si>
    <t>Total</t>
  </si>
  <si>
    <t>Grand Total</t>
  </si>
  <si>
    <t>Price</t>
  </si>
  <si>
    <t>Quantity</t>
  </si>
  <si>
    <t>Needed</t>
  </si>
  <si>
    <t># to Order</t>
  </si>
  <si>
    <t>Viton</t>
  </si>
  <si>
    <t>400 F</t>
  </si>
  <si>
    <t>9464K18</t>
  </si>
  <si>
    <t>9464K21</t>
  </si>
  <si>
    <t>9464K71</t>
  </si>
  <si>
    <t>9464K73</t>
  </si>
  <si>
    <t>9464K74</t>
  </si>
  <si>
    <t>9464K271</t>
  </si>
  <si>
    <t>9464K116</t>
  </si>
  <si>
    <t>9464K522</t>
  </si>
  <si>
    <t>9464K117</t>
  </si>
  <si>
    <t>9464K528</t>
  </si>
  <si>
    <t>9464K529</t>
  </si>
  <si>
    <t>9464K32</t>
  </si>
  <si>
    <t>9464K36</t>
  </si>
  <si>
    <t>9464K37</t>
  </si>
  <si>
    <t>9464K45</t>
  </si>
  <si>
    <t>9464K96</t>
  </si>
  <si>
    <t>9464K233</t>
  </si>
  <si>
    <t>9464K234</t>
  </si>
  <si>
    <t>9464K565</t>
  </si>
  <si>
    <t>9464K569</t>
  </si>
  <si>
    <t>500 F</t>
  </si>
  <si>
    <t>Teflon (Rigid)</t>
  </si>
  <si>
    <t>9559K18</t>
  </si>
  <si>
    <t>9559K21</t>
  </si>
  <si>
    <t>9559K61</t>
  </si>
  <si>
    <t>9559K114</t>
  </si>
  <si>
    <t>9559K63</t>
  </si>
  <si>
    <t>9559K122</t>
  </si>
  <si>
    <t>9559K197</t>
  </si>
  <si>
    <t>9559K199</t>
  </si>
  <si>
    <t>9559K32</t>
  </si>
  <si>
    <t>9559K36</t>
  </si>
  <si>
    <t>9559K37</t>
  </si>
  <si>
    <t>9559K45</t>
  </si>
  <si>
    <t>9559K212</t>
  </si>
  <si>
    <t>9559K218</t>
  </si>
  <si>
    <t>9559K219</t>
  </si>
  <si>
    <t>9559K253</t>
  </si>
  <si>
    <t>9559K259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</si>
</sst>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\-#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right"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3" fillId="0" borderId="0" xfId="0" applyFont="1"/>
    <xf numFmtId="0" fontId="1" fillId="0" borderId="0" xfId="5"/>
    <xf numFmtId="0" fontId="0" fillId="0" borderId="0" xfId="0" applyAlignment="1">
      <alignment horizontal="right"/>
    </xf>
  </cellXfs>
  <cellStyles count="6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Hyperlink" xfId="5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mcmaster.com/" TargetMode="External"/><Relationship Id="rId14" Type="http://schemas.openxmlformats.org/officeDocument/2006/relationships/hyperlink" Target="https://www.mcmaster.com/" TargetMode="External"/><Relationship Id="rId15" Type="http://schemas.openxmlformats.org/officeDocument/2006/relationships/hyperlink" Target="https://www.mcmaster.com/" TargetMode="External"/><Relationship Id="rId16" Type="http://schemas.openxmlformats.org/officeDocument/2006/relationships/hyperlink" Target="https://www.mcmaster.com/" TargetMode="External"/><Relationship Id="rId17" Type="http://schemas.openxmlformats.org/officeDocument/2006/relationships/hyperlink" Target="https://www.mcmaster.com/" TargetMode="External"/><Relationship Id="rId18" Type="http://schemas.openxmlformats.org/officeDocument/2006/relationships/hyperlink" Target="https://www.mcmaster.com/" TargetMode="External"/><Relationship Id="rId19" Type="http://schemas.openxmlformats.org/officeDocument/2006/relationships/hyperlink" Target="https://www.mcmaster.com/" TargetMode="External"/><Relationship Id="rId63" Type="http://schemas.openxmlformats.org/officeDocument/2006/relationships/hyperlink" Target="https://www.mcmaster.com/" TargetMode="External"/><Relationship Id="rId64" Type="http://schemas.openxmlformats.org/officeDocument/2006/relationships/hyperlink" Target="https://www.mcmaster.com/" TargetMode="External"/><Relationship Id="rId65" Type="http://schemas.openxmlformats.org/officeDocument/2006/relationships/hyperlink" Target="https://www.mcmaster.com/" TargetMode="External"/><Relationship Id="rId66" Type="http://schemas.openxmlformats.org/officeDocument/2006/relationships/hyperlink" Target="https://www.mcmaster.com/" TargetMode="External"/><Relationship Id="rId67" Type="http://schemas.openxmlformats.org/officeDocument/2006/relationships/hyperlink" Target="https://www.mcmaster.com/" TargetMode="External"/><Relationship Id="rId68" Type="http://schemas.openxmlformats.org/officeDocument/2006/relationships/hyperlink" Target="https://www.mcmaster.com/" TargetMode="External"/><Relationship Id="rId69" Type="http://schemas.openxmlformats.org/officeDocument/2006/relationships/hyperlink" Target="https://www.mcmaster.com/" TargetMode="External"/><Relationship Id="rId50" Type="http://schemas.openxmlformats.org/officeDocument/2006/relationships/hyperlink" Target="https://www.mcmaster.com/" TargetMode="External"/><Relationship Id="rId51" Type="http://schemas.openxmlformats.org/officeDocument/2006/relationships/hyperlink" Target="https://www.mcmaster.com/" TargetMode="External"/><Relationship Id="rId52" Type="http://schemas.openxmlformats.org/officeDocument/2006/relationships/hyperlink" Target="https://www.mcmaster.com/" TargetMode="External"/><Relationship Id="rId53" Type="http://schemas.openxmlformats.org/officeDocument/2006/relationships/hyperlink" Target="https://www.mcmaster.com/" TargetMode="External"/><Relationship Id="rId54" Type="http://schemas.openxmlformats.org/officeDocument/2006/relationships/hyperlink" Target="https://www.mcmaster.com/" TargetMode="External"/><Relationship Id="rId55" Type="http://schemas.openxmlformats.org/officeDocument/2006/relationships/hyperlink" Target="https://www.mcmaster.com/" TargetMode="External"/><Relationship Id="rId56" Type="http://schemas.openxmlformats.org/officeDocument/2006/relationships/hyperlink" Target="https://www.mcmaster.com/" TargetMode="External"/><Relationship Id="rId57" Type="http://schemas.openxmlformats.org/officeDocument/2006/relationships/hyperlink" Target="https://www.mcmaster.com/" TargetMode="External"/><Relationship Id="rId58" Type="http://schemas.openxmlformats.org/officeDocument/2006/relationships/hyperlink" Target="https://www.mcmaster.com/" TargetMode="External"/><Relationship Id="rId59" Type="http://schemas.openxmlformats.org/officeDocument/2006/relationships/hyperlink" Target="https://www.mcmaster.com/" TargetMode="External"/><Relationship Id="rId40" Type="http://schemas.openxmlformats.org/officeDocument/2006/relationships/hyperlink" Target="https://www.mcmaster.com/" TargetMode="External"/><Relationship Id="rId41" Type="http://schemas.openxmlformats.org/officeDocument/2006/relationships/hyperlink" Target="https://www.mcmaster.com/" TargetMode="External"/><Relationship Id="rId42" Type="http://schemas.openxmlformats.org/officeDocument/2006/relationships/hyperlink" Target="https://www.mcmaster.com/" TargetMode="External"/><Relationship Id="rId43" Type="http://schemas.openxmlformats.org/officeDocument/2006/relationships/hyperlink" Target="https://www.mcmaster.com/" TargetMode="External"/><Relationship Id="rId44" Type="http://schemas.openxmlformats.org/officeDocument/2006/relationships/hyperlink" Target="https://www.mcmaster.com/" TargetMode="External"/><Relationship Id="rId45" Type="http://schemas.openxmlformats.org/officeDocument/2006/relationships/hyperlink" Target="https://www.mcmaster.com/" TargetMode="External"/><Relationship Id="rId46" Type="http://schemas.openxmlformats.org/officeDocument/2006/relationships/hyperlink" Target="https://www.mcmaster.com/" TargetMode="External"/><Relationship Id="rId47" Type="http://schemas.openxmlformats.org/officeDocument/2006/relationships/hyperlink" Target="https://www.mcmaster.com/" TargetMode="External"/><Relationship Id="rId48" Type="http://schemas.openxmlformats.org/officeDocument/2006/relationships/hyperlink" Target="https://www.mcmaster.com/" TargetMode="External"/><Relationship Id="rId49" Type="http://schemas.openxmlformats.org/officeDocument/2006/relationships/hyperlink" Target="https://www.mcmaster.com/" TargetMode="External"/><Relationship Id="rId1" Type="http://schemas.openxmlformats.org/officeDocument/2006/relationships/hyperlink" Target="https://www.mcmaster.com/" TargetMode="External"/><Relationship Id="rId2" Type="http://schemas.openxmlformats.org/officeDocument/2006/relationships/hyperlink" Target="https://www.mcmaster.com/" TargetMode="External"/><Relationship Id="rId3" Type="http://schemas.openxmlformats.org/officeDocument/2006/relationships/hyperlink" Target="https://www.mcmaster.com/" TargetMode="External"/><Relationship Id="rId4" Type="http://schemas.openxmlformats.org/officeDocument/2006/relationships/hyperlink" Target="https://www.mcmaster.com/" TargetMode="External"/><Relationship Id="rId5" Type="http://schemas.openxmlformats.org/officeDocument/2006/relationships/hyperlink" Target="https://www.mcmaster.com/" TargetMode="External"/><Relationship Id="rId6" Type="http://schemas.openxmlformats.org/officeDocument/2006/relationships/hyperlink" Target="https://www.mcmaster.com/" TargetMode="External"/><Relationship Id="rId7" Type="http://schemas.openxmlformats.org/officeDocument/2006/relationships/hyperlink" Target="https://www.mcmaster.com/" TargetMode="External"/><Relationship Id="rId8" Type="http://schemas.openxmlformats.org/officeDocument/2006/relationships/hyperlink" Target="https://www.mcmaster.com/" TargetMode="External"/><Relationship Id="rId9" Type="http://schemas.openxmlformats.org/officeDocument/2006/relationships/hyperlink" Target="https://www.mcmaster.com/" TargetMode="External"/><Relationship Id="rId30" Type="http://schemas.openxmlformats.org/officeDocument/2006/relationships/hyperlink" Target="https://www.mcmaster.com/" TargetMode="External"/><Relationship Id="rId31" Type="http://schemas.openxmlformats.org/officeDocument/2006/relationships/hyperlink" Target="https://www.mcmaster.com/" TargetMode="External"/><Relationship Id="rId32" Type="http://schemas.openxmlformats.org/officeDocument/2006/relationships/hyperlink" Target="https://www.mcmaster.com/" TargetMode="External"/><Relationship Id="rId33" Type="http://schemas.openxmlformats.org/officeDocument/2006/relationships/hyperlink" Target="https://www.mcmaster.com/" TargetMode="External"/><Relationship Id="rId34" Type="http://schemas.openxmlformats.org/officeDocument/2006/relationships/hyperlink" Target="https://www.mcmaster.com/" TargetMode="External"/><Relationship Id="rId35" Type="http://schemas.openxmlformats.org/officeDocument/2006/relationships/hyperlink" Target="https://www.mcmaster.com/" TargetMode="External"/><Relationship Id="rId36" Type="http://schemas.openxmlformats.org/officeDocument/2006/relationships/hyperlink" Target="https://www.mcmaster.com/" TargetMode="External"/><Relationship Id="rId37" Type="http://schemas.openxmlformats.org/officeDocument/2006/relationships/hyperlink" Target="https://www.mcmaster.com/" TargetMode="External"/><Relationship Id="rId38" Type="http://schemas.openxmlformats.org/officeDocument/2006/relationships/hyperlink" Target="https://www.mcmaster.com/" TargetMode="External"/><Relationship Id="rId39" Type="http://schemas.openxmlformats.org/officeDocument/2006/relationships/hyperlink" Target="https://www.mcmaster.com/" TargetMode="External"/><Relationship Id="rId20" Type="http://schemas.openxmlformats.org/officeDocument/2006/relationships/hyperlink" Target="https://www.mcmaster.com/" TargetMode="External"/><Relationship Id="rId21" Type="http://schemas.openxmlformats.org/officeDocument/2006/relationships/hyperlink" Target="https://www.mcmaster.com/" TargetMode="External"/><Relationship Id="rId22" Type="http://schemas.openxmlformats.org/officeDocument/2006/relationships/hyperlink" Target="https://www.mcmaster.com/" TargetMode="External"/><Relationship Id="rId23" Type="http://schemas.openxmlformats.org/officeDocument/2006/relationships/hyperlink" Target="https://www.mcmaster.com/" TargetMode="External"/><Relationship Id="rId24" Type="http://schemas.openxmlformats.org/officeDocument/2006/relationships/hyperlink" Target="https://www.mcmaster.com/" TargetMode="External"/><Relationship Id="rId25" Type="http://schemas.openxmlformats.org/officeDocument/2006/relationships/hyperlink" Target="https://www.mcmaster.com/" TargetMode="External"/><Relationship Id="rId26" Type="http://schemas.openxmlformats.org/officeDocument/2006/relationships/hyperlink" Target="https://www.mcmaster.com/" TargetMode="External"/><Relationship Id="rId27" Type="http://schemas.openxmlformats.org/officeDocument/2006/relationships/hyperlink" Target="https://www.mcmaster.com/" TargetMode="External"/><Relationship Id="rId28" Type="http://schemas.openxmlformats.org/officeDocument/2006/relationships/hyperlink" Target="https://www.mcmaster.com/" TargetMode="External"/><Relationship Id="rId29" Type="http://schemas.openxmlformats.org/officeDocument/2006/relationships/hyperlink" Target="https://www.mcmaster.com/" TargetMode="External"/><Relationship Id="rId60" Type="http://schemas.openxmlformats.org/officeDocument/2006/relationships/hyperlink" Target="https://www.mcmaster.com/" TargetMode="External"/><Relationship Id="rId61" Type="http://schemas.openxmlformats.org/officeDocument/2006/relationships/hyperlink" Target="https://www.mcmaster.com/" TargetMode="External"/><Relationship Id="rId62" Type="http://schemas.openxmlformats.org/officeDocument/2006/relationships/hyperlink" Target="https://www.mcmaster.com/" TargetMode="External"/><Relationship Id="rId10" Type="http://schemas.openxmlformats.org/officeDocument/2006/relationships/hyperlink" Target="https://www.mcmaster.com/" TargetMode="External"/><Relationship Id="rId11" Type="http://schemas.openxmlformats.org/officeDocument/2006/relationships/hyperlink" Target="https://www.mcmaster.com/" TargetMode="External"/><Relationship Id="rId12" Type="http://schemas.openxmlformats.org/officeDocument/2006/relationships/hyperlink" Target="https://www.mcmaster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AM42"/>
  <sheetViews>
    <sheetView tabSelected="1" workbookViewId="0">
      <selection activeCell="D48" sqref="D48"/>
    </sheetView>
  </sheetViews>
  <sheetFormatPr baseColWidth="10" defaultRowHeight="16" x14ac:dyDescent="0.2"/>
  <cols>
    <col min="3" max="3" width="18.6640625" bestFit="1" customWidth="1"/>
    <col min="4" max="4" width="30.33203125" bestFit="1" customWidth="1"/>
    <col min="10" max="10" width="12.1640625" bestFit="1" customWidth="1"/>
    <col min="11" max="12" width="13.33203125" customWidth="1"/>
    <col min="16" max="16" width="9.5" bestFit="1" customWidth="1"/>
  </cols>
  <sheetData>
    <row r="3" spans="3:39" x14ac:dyDescent="0.2">
      <c r="K3" s="2" t="s">
        <v>41</v>
      </c>
      <c r="L3" s="2"/>
      <c r="V3" s="2" t="s">
        <v>71</v>
      </c>
      <c r="W3" s="2"/>
      <c r="AG3" s="2" t="s">
        <v>94</v>
      </c>
      <c r="AH3" s="2"/>
    </row>
    <row r="4" spans="3:39" x14ac:dyDescent="0.2">
      <c r="K4" t="s">
        <v>44</v>
      </c>
      <c r="L4" t="s">
        <v>45</v>
      </c>
      <c r="V4" t="s">
        <v>44</v>
      </c>
      <c r="W4" t="s">
        <v>72</v>
      </c>
      <c r="AG4" t="s">
        <v>44</v>
      </c>
      <c r="AH4" t="s">
        <v>93</v>
      </c>
    </row>
    <row r="5" spans="3:39" x14ac:dyDescent="0.2">
      <c r="C5" s="2" t="s">
        <v>36</v>
      </c>
      <c r="D5" s="2"/>
      <c r="E5" t="s">
        <v>37</v>
      </c>
      <c r="I5" s="1" t="s">
        <v>37</v>
      </c>
      <c r="J5" s="1" t="s">
        <v>38</v>
      </c>
      <c r="K5" s="1" t="s">
        <v>39</v>
      </c>
      <c r="L5" s="1" t="s">
        <v>40</v>
      </c>
      <c r="M5" s="1" t="s">
        <v>67</v>
      </c>
      <c r="N5" s="1" t="s">
        <v>68</v>
      </c>
      <c r="O5" s="1" t="s">
        <v>69</v>
      </c>
      <c r="P5" s="1" t="s">
        <v>70</v>
      </c>
      <c r="Q5" s="1" t="s">
        <v>65</v>
      </c>
      <c r="T5" s="1" t="s">
        <v>37</v>
      </c>
      <c r="U5" s="1" t="s">
        <v>38</v>
      </c>
      <c r="V5" s="1" t="s">
        <v>39</v>
      </c>
      <c r="W5" s="1" t="s">
        <v>40</v>
      </c>
      <c r="X5" s="1" t="s">
        <v>67</v>
      </c>
      <c r="Y5" s="1" t="s">
        <v>68</v>
      </c>
      <c r="Z5" s="1" t="s">
        <v>69</v>
      </c>
      <c r="AA5" s="1" t="s">
        <v>70</v>
      </c>
      <c r="AB5" s="1" t="s">
        <v>65</v>
      </c>
      <c r="AE5" s="1" t="s">
        <v>37</v>
      </c>
      <c r="AF5" s="1" t="s">
        <v>38</v>
      </c>
      <c r="AG5" s="1" t="s">
        <v>39</v>
      </c>
      <c r="AH5" s="1" t="s">
        <v>40</v>
      </c>
      <c r="AI5" s="1" t="s">
        <v>67</v>
      </c>
      <c r="AJ5" s="1" t="s">
        <v>68</v>
      </c>
      <c r="AK5" s="1" t="s">
        <v>69</v>
      </c>
      <c r="AL5" s="1" t="s">
        <v>70</v>
      </c>
      <c r="AM5" s="1" t="s">
        <v>65</v>
      </c>
    </row>
    <row r="6" spans="3:39" x14ac:dyDescent="0.2">
      <c r="C6" s="3" t="s">
        <v>0</v>
      </c>
      <c r="D6" t="s">
        <v>1</v>
      </c>
      <c r="E6">
        <v>-17</v>
      </c>
      <c r="I6" s="7">
        <v>13</v>
      </c>
      <c r="J6" s="4">
        <v>10</v>
      </c>
      <c r="K6" t="s">
        <v>42</v>
      </c>
      <c r="L6" s="10" t="s">
        <v>43</v>
      </c>
      <c r="M6" s="5">
        <v>3.64</v>
      </c>
      <c r="N6" s="5">
        <v>25</v>
      </c>
      <c r="O6" s="5">
        <f>SUM(J6:J7)</f>
        <v>11</v>
      </c>
      <c r="P6" s="5">
        <f>_xlfn.CEILING.MATH(O6/N6)</f>
        <v>1</v>
      </c>
      <c r="Q6" s="5">
        <f>P6*M6</f>
        <v>3.64</v>
      </c>
      <c r="T6" s="7">
        <v>13</v>
      </c>
      <c r="U6" s="4">
        <v>10</v>
      </c>
      <c r="V6" t="s">
        <v>42</v>
      </c>
      <c r="W6" s="10" t="s">
        <v>73</v>
      </c>
      <c r="X6" s="5">
        <v>7.72</v>
      </c>
      <c r="Y6" s="5">
        <v>100</v>
      </c>
      <c r="Z6" s="5">
        <f>SUM(U6:U7)</f>
        <v>11</v>
      </c>
      <c r="AA6" s="5">
        <f>_xlfn.CEILING.MATH(Z6/Y6)</f>
        <v>1</v>
      </c>
      <c r="AB6" s="5">
        <f>AA6*X6</f>
        <v>7.72</v>
      </c>
      <c r="AE6" s="7">
        <v>13</v>
      </c>
      <c r="AF6" s="4">
        <v>10</v>
      </c>
      <c r="AG6" t="s">
        <v>42</v>
      </c>
      <c r="AH6" s="10" t="s">
        <v>95</v>
      </c>
      <c r="AI6" s="5">
        <v>8.7100000000000009</v>
      </c>
      <c r="AJ6" s="5">
        <v>25</v>
      </c>
      <c r="AK6" s="5">
        <f>SUM(AF6:AF7)</f>
        <v>11</v>
      </c>
      <c r="AL6" s="5">
        <f>_xlfn.CEILING.MATH(AK6/AJ6)</f>
        <v>1</v>
      </c>
      <c r="AM6" s="5">
        <f>AL6*AI6</f>
        <v>8.7100000000000009</v>
      </c>
    </row>
    <row r="7" spans="3:39" x14ac:dyDescent="0.2">
      <c r="C7" s="3"/>
      <c r="E7">
        <v>-20</v>
      </c>
      <c r="I7" s="7"/>
      <c r="J7" s="4">
        <v>1</v>
      </c>
      <c r="K7" s="9" t="s">
        <v>42</v>
      </c>
      <c r="L7" s="10" t="s">
        <v>43</v>
      </c>
      <c r="M7" s="5"/>
      <c r="N7" s="5"/>
      <c r="O7" s="5"/>
      <c r="P7" s="5"/>
      <c r="Q7" s="5"/>
      <c r="T7" s="7"/>
      <c r="U7" s="4">
        <v>1</v>
      </c>
      <c r="V7" s="9" t="s">
        <v>42</v>
      </c>
      <c r="W7" s="10" t="s">
        <v>73</v>
      </c>
      <c r="X7" s="5"/>
      <c r="Y7" s="5"/>
      <c r="Z7" s="5"/>
      <c r="AA7" s="5"/>
      <c r="AB7" s="5"/>
      <c r="AE7" s="7"/>
      <c r="AF7" s="4">
        <v>1</v>
      </c>
      <c r="AG7" t="s">
        <v>42</v>
      </c>
      <c r="AH7" s="10" t="s">
        <v>95</v>
      </c>
      <c r="AI7" s="5"/>
      <c r="AJ7" s="5"/>
      <c r="AK7" s="5"/>
      <c r="AL7" s="5"/>
      <c r="AM7" s="5"/>
    </row>
    <row r="8" spans="3:39" x14ac:dyDescent="0.2">
      <c r="C8" s="3"/>
      <c r="D8" t="s">
        <v>2</v>
      </c>
      <c r="E8">
        <v>-216</v>
      </c>
      <c r="I8" s="8">
        <v>15</v>
      </c>
      <c r="J8" s="4">
        <v>1</v>
      </c>
      <c r="K8" s="9" t="s">
        <v>42</v>
      </c>
      <c r="L8" s="10" t="s">
        <v>46</v>
      </c>
      <c r="M8" s="6">
        <v>3.8</v>
      </c>
      <c r="N8" s="6">
        <v>25</v>
      </c>
      <c r="O8" s="6">
        <f>J8</f>
        <v>1</v>
      </c>
      <c r="P8" s="6">
        <f>_xlfn.CEILING.MATH(O8/N8)</f>
        <v>1</v>
      </c>
      <c r="Q8" s="6">
        <f>P8*M8</f>
        <v>3.8</v>
      </c>
      <c r="T8" s="8">
        <v>15</v>
      </c>
      <c r="U8" s="4">
        <v>1</v>
      </c>
      <c r="V8" s="9" t="s">
        <v>42</v>
      </c>
      <c r="W8" s="10" t="s">
        <v>74</v>
      </c>
      <c r="X8" s="6">
        <v>10.49</v>
      </c>
      <c r="Y8" s="6">
        <v>100</v>
      </c>
      <c r="Z8" s="6">
        <f>U8</f>
        <v>1</v>
      </c>
      <c r="AA8" s="6">
        <f>_xlfn.CEILING.MATH(Z8/Y8)</f>
        <v>1</v>
      </c>
      <c r="AB8" s="6">
        <f>AA8*X8</f>
        <v>10.49</v>
      </c>
      <c r="AE8" s="8">
        <v>15</v>
      </c>
      <c r="AF8" s="4">
        <v>1</v>
      </c>
      <c r="AG8" t="s">
        <v>42</v>
      </c>
      <c r="AH8" s="10" t="s">
        <v>96</v>
      </c>
      <c r="AI8" s="6">
        <v>8.9</v>
      </c>
      <c r="AJ8" s="6">
        <v>25</v>
      </c>
      <c r="AK8" s="6">
        <f>AF8</f>
        <v>1</v>
      </c>
      <c r="AL8" s="6">
        <f>_xlfn.CEILING.MATH(AK8/AJ8)</f>
        <v>1</v>
      </c>
      <c r="AM8" s="6">
        <f>AL8*AI8</f>
        <v>8.9</v>
      </c>
    </row>
    <row r="9" spans="3:39" x14ac:dyDescent="0.2">
      <c r="C9" s="3"/>
      <c r="D9" t="s">
        <v>3</v>
      </c>
      <c r="E9">
        <v>-215</v>
      </c>
      <c r="I9" s="7">
        <v>17</v>
      </c>
      <c r="J9" s="4">
        <v>54</v>
      </c>
      <c r="K9" s="9" t="s">
        <v>42</v>
      </c>
      <c r="L9" s="10" t="s">
        <v>47</v>
      </c>
      <c r="M9" s="5">
        <v>4.4000000000000004</v>
      </c>
      <c r="N9" s="5">
        <v>25</v>
      </c>
      <c r="O9" s="5">
        <f>SUM(J9:J11)</f>
        <v>58</v>
      </c>
      <c r="P9" s="5">
        <f>_xlfn.CEILING.MATH(O9/N9)</f>
        <v>3</v>
      </c>
      <c r="Q9" s="5">
        <f>P9*M9</f>
        <v>13.200000000000001</v>
      </c>
      <c r="T9" s="7">
        <v>17</v>
      </c>
      <c r="U9" s="4">
        <v>54</v>
      </c>
      <c r="V9" s="9" t="s">
        <v>42</v>
      </c>
      <c r="W9" s="10" t="s">
        <v>75</v>
      </c>
      <c r="X9" s="5">
        <v>5.71</v>
      </c>
      <c r="Y9" s="5">
        <v>50</v>
      </c>
      <c r="Z9" s="5">
        <f>SUM(U9:U11)</f>
        <v>58</v>
      </c>
      <c r="AA9" s="5">
        <f>_xlfn.CEILING.MATH(Z9/Y9)</f>
        <v>2</v>
      </c>
      <c r="AB9" s="5">
        <f>AA9*X9</f>
        <v>11.42</v>
      </c>
      <c r="AE9" s="7">
        <v>17</v>
      </c>
      <c r="AF9" s="4">
        <v>54</v>
      </c>
      <c r="AG9" t="s">
        <v>42</v>
      </c>
      <c r="AH9" s="10" t="s">
        <v>97</v>
      </c>
      <c r="AI9" s="5">
        <v>12.7</v>
      </c>
      <c r="AJ9" s="5">
        <v>25</v>
      </c>
      <c r="AK9" s="5">
        <f>SUM(AF9:AF11)</f>
        <v>58</v>
      </c>
      <c r="AL9" s="5">
        <f>_xlfn.CEILING.MATH(AK9/AJ9)</f>
        <v>3</v>
      </c>
      <c r="AM9" s="5">
        <f>AL9*AI9</f>
        <v>38.099999999999994</v>
      </c>
    </row>
    <row r="10" spans="3:39" x14ac:dyDescent="0.2">
      <c r="C10" s="4"/>
      <c r="I10" s="7"/>
      <c r="J10" s="4">
        <v>3</v>
      </c>
      <c r="K10" s="9" t="s">
        <v>42</v>
      </c>
      <c r="L10" s="10" t="s">
        <v>47</v>
      </c>
      <c r="M10" s="5"/>
      <c r="N10" s="5"/>
      <c r="O10" s="5"/>
      <c r="P10" s="5"/>
      <c r="Q10" s="5"/>
      <c r="T10" s="7"/>
      <c r="U10" s="4">
        <v>3</v>
      </c>
      <c r="V10" s="9" t="s">
        <v>42</v>
      </c>
      <c r="W10" s="10" t="s">
        <v>75</v>
      </c>
      <c r="X10" s="5"/>
      <c r="Y10" s="5"/>
      <c r="Z10" s="5"/>
      <c r="AA10" s="5"/>
      <c r="AB10" s="5"/>
      <c r="AE10" s="7"/>
      <c r="AF10" s="4">
        <v>3</v>
      </c>
      <c r="AG10" t="s">
        <v>42</v>
      </c>
      <c r="AH10" s="10" t="s">
        <v>97</v>
      </c>
      <c r="AI10" s="5"/>
      <c r="AJ10" s="5"/>
      <c r="AK10" s="5"/>
      <c r="AL10" s="5"/>
      <c r="AM10" s="5"/>
    </row>
    <row r="11" spans="3:39" x14ac:dyDescent="0.2">
      <c r="C11" s="3" t="s">
        <v>30</v>
      </c>
      <c r="D11" t="s">
        <v>4</v>
      </c>
      <c r="E11">
        <v>-17</v>
      </c>
      <c r="I11" s="7"/>
      <c r="J11" s="4">
        <v>1</v>
      </c>
      <c r="K11" s="9" t="s">
        <v>42</v>
      </c>
      <c r="L11" s="10" t="s">
        <v>47</v>
      </c>
      <c r="M11" s="5"/>
      <c r="N11" s="5"/>
      <c r="O11" s="5"/>
      <c r="P11" s="5"/>
      <c r="Q11" s="5"/>
      <c r="T11" s="7"/>
      <c r="U11" s="4">
        <v>1</v>
      </c>
      <c r="V11" s="9" t="s">
        <v>42</v>
      </c>
      <c r="W11" s="10" t="s">
        <v>75</v>
      </c>
      <c r="X11" s="5"/>
      <c r="Y11" s="5"/>
      <c r="Z11" s="5"/>
      <c r="AA11" s="5"/>
      <c r="AB11" s="5"/>
      <c r="AE11" s="7"/>
      <c r="AF11" s="4">
        <v>1</v>
      </c>
      <c r="AG11" t="s">
        <v>42</v>
      </c>
      <c r="AH11" s="10" t="s">
        <v>97</v>
      </c>
      <c r="AI11" s="5"/>
      <c r="AJ11" s="5"/>
      <c r="AK11" s="5"/>
      <c r="AL11" s="5"/>
      <c r="AM11" s="5"/>
    </row>
    <row r="12" spans="3:39" x14ac:dyDescent="0.2">
      <c r="C12" s="3"/>
      <c r="E12">
        <v>-223</v>
      </c>
      <c r="I12" s="8">
        <v>19</v>
      </c>
      <c r="J12" s="4">
        <v>2</v>
      </c>
      <c r="K12" s="9" t="s">
        <v>42</v>
      </c>
      <c r="L12" s="10" t="s">
        <v>48</v>
      </c>
      <c r="M12" s="6">
        <v>5.03</v>
      </c>
      <c r="N12" s="6">
        <v>25</v>
      </c>
      <c r="O12" s="6">
        <f>J12</f>
        <v>2</v>
      </c>
      <c r="P12" s="6">
        <f>_xlfn.CEILING.MATH(O12/N12)</f>
        <v>1</v>
      </c>
      <c r="Q12" s="6">
        <f>P12*M12</f>
        <v>5.03</v>
      </c>
      <c r="T12" s="8">
        <v>19</v>
      </c>
      <c r="U12" s="4">
        <v>2</v>
      </c>
      <c r="V12" s="9" t="s">
        <v>42</v>
      </c>
      <c r="W12" s="10" t="s">
        <v>76</v>
      </c>
      <c r="X12" s="6">
        <v>7.36</v>
      </c>
      <c r="Y12" s="6">
        <v>50</v>
      </c>
      <c r="Z12" s="6">
        <f>U12</f>
        <v>2</v>
      </c>
      <c r="AA12" s="6">
        <f>_xlfn.CEILING.MATH(Z12/Y12)</f>
        <v>1</v>
      </c>
      <c r="AB12" s="6">
        <f>AA12*X12</f>
        <v>7.36</v>
      </c>
      <c r="AE12" s="8">
        <v>19</v>
      </c>
      <c r="AF12" s="4">
        <v>2</v>
      </c>
      <c r="AG12" t="s">
        <v>42</v>
      </c>
      <c r="AH12" s="10" t="s">
        <v>98</v>
      </c>
      <c r="AI12" s="6">
        <v>12.89</v>
      </c>
      <c r="AJ12" s="6">
        <v>25</v>
      </c>
      <c r="AK12" s="6">
        <f>AF12</f>
        <v>2</v>
      </c>
      <c r="AL12" s="6">
        <f>_xlfn.CEILING.MATH(AK12/AJ12)</f>
        <v>1</v>
      </c>
      <c r="AM12" s="6">
        <f>AL12*AI12</f>
        <v>12.89</v>
      </c>
    </row>
    <row r="13" spans="3:39" x14ac:dyDescent="0.2">
      <c r="C13" s="3"/>
      <c r="D13" t="s">
        <v>5</v>
      </c>
      <c r="E13">
        <v>-19</v>
      </c>
      <c r="I13" s="8">
        <v>20</v>
      </c>
      <c r="J13" s="4">
        <v>1</v>
      </c>
      <c r="K13" s="9" t="s">
        <v>42</v>
      </c>
      <c r="L13" s="10" t="s">
        <v>49</v>
      </c>
      <c r="M13" s="6">
        <v>5.45</v>
      </c>
      <c r="N13" s="6">
        <v>25</v>
      </c>
      <c r="O13" s="6">
        <f>J13</f>
        <v>1</v>
      </c>
      <c r="P13" s="6">
        <f>_xlfn.CEILING.MATH(O13/N13)</f>
        <v>1</v>
      </c>
      <c r="Q13" s="6">
        <f>P13*M13</f>
        <v>5.45</v>
      </c>
      <c r="T13" s="8">
        <v>20</v>
      </c>
      <c r="U13" s="4">
        <v>1</v>
      </c>
      <c r="V13" s="9" t="s">
        <v>42</v>
      </c>
      <c r="W13" s="10" t="s">
        <v>77</v>
      </c>
      <c r="X13" s="6">
        <v>7.24</v>
      </c>
      <c r="Y13" s="6">
        <v>50</v>
      </c>
      <c r="Z13" s="6">
        <f>U13</f>
        <v>1</v>
      </c>
      <c r="AA13" s="6">
        <f>_xlfn.CEILING.MATH(Z13/Y13)</f>
        <v>1</v>
      </c>
      <c r="AB13" s="6">
        <f>AA13*X13</f>
        <v>7.24</v>
      </c>
      <c r="AE13" s="8">
        <v>20</v>
      </c>
      <c r="AF13" s="4">
        <v>1</v>
      </c>
      <c r="AG13" t="s">
        <v>42</v>
      </c>
      <c r="AH13" s="10" t="s">
        <v>99</v>
      </c>
      <c r="AI13" s="6">
        <v>5.75</v>
      </c>
      <c r="AJ13" s="6">
        <v>10</v>
      </c>
      <c r="AK13" s="6">
        <f>AF13</f>
        <v>1</v>
      </c>
      <c r="AL13" s="6">
        <f>_xlfn.CEILING.MATH(AK13/AJ13)</f>
        <v>1</v>
      </c>
      <c r="AM13" s="6">
        <f>AL13*AI13</f>
        <v>5.75</v>
      </c>
    </row>
    <row r="14" spans="3:39" x14ac:dyDescent="0.2">
      <c r="C14" s="3"/>
      <c r="D14" t="s">
        <v>6</v>
      </c>
      <c r="E14">
        <v>-908</v>
      </c>
      <c r="I14" s="7">
        <v>27</v>
      </c>
      <c r="J14" s="4">
        <v>3</v>
      </c>
      <c r="K14" s="9" t="s">
        <v>42</v>
      </c>
      <c r="L14" s="10" t="s">
        <v>50</v>
      </c>
      <c r="M14" s="5">
        <v>7.8</v>
      </c>
      <c r="N14" s="5">
        <v>25</v>
      </c>
      <c r="O14" s="5">
        <f>SUM(J14:J15)</f>
        <v>4</v>
      </c>
      <c r="P14" s="5">
        <f>_xlfn.CEILING.MATH(O14/N14)</f>
        <v>1</v>
      </c>
      <c r="Q14" s="5">
        <f>P14*M14</f>
        <v>7.8</v>
      </c>
      <c r="T14" s="7">
        <v>27</v>
      </c>
      <c r="U14" s="4">
        <v>3</v>
      </c>
      <c r="V14" s="9" t="s">
        <v>42</v>
      </c>
      <c r="W14" s="10" t="s">
        <v>78</v>
      </c>
      <c r="X14" s="5">
        <v>10.76</v>
      </c>
      <c r="Y14" s="5">
        <v>50</v>
      </c>
      <c r="Z14" s="5">
        <f>SUM(U14:U15)</f>
        <v>4</v>
      </c>
      <c r="AA14" s="5">
        <f>_xlfn.CEILING.MATH(Z14/Y14)</f>
        <v>1</v>
      </c>
      <c r="AB14" s="5">
        <f>AA14*X14</f>
        <v>10.76</v>
      </c>
      <c r="AE14" s="7">
        <v>27</v>
      </c>
      <c r="AF14" s="4">
        <v>3</v>
      </c>
      <c r="AG14" t="s">
        <v>42</v>
      </c>
      <c r="AH14" s="10" t="s">
        <v>100</v>
      </c>
      <c r="AI14" s="5">
        <v>12.01</v>
      </c>
      <c r="AJ14" s="5">
        <v>10</v>
      </c>
      <c r="AK14" s="5">
        <f>SUM(AF14:AF15)</f>
        <v>4</v>
      </c>
      <c r="AL14" s="5">
        <f>_xlfn.CEILING.MATH(AK14/AJ14)</f>
        <v>1</v>
      </c>
      <c r="AM14" s="5">
        <f>AL14*AI14</f>
        <v>12.01</v>
      </c>
    </row>
    <row r="15" spans="3:39" x14ac:dyDescent="0.2">
      <c r="C15" s="3"/>
      <c r="D15" t="s">
        <v>7</v>
      </c>
      <c r="E15">
        <v>-234</v>
      </c>
      <c r="I15" s="7"/>
      <c r="J15" s="4">
        <v>1</v>
      </c>
      <c r="K15" s="9" t="s">
        <v>42</v>
      </c>
      <c r="L15" s="10" t="s">
        <v>50</v>
      </c>
      <c r="M15" s="5"/>
      <c r="N15" s="5"/>
      <c r="O15" s="5"/>
      <c r="P15" s="5"/>
      <c r="Q15" s="5"/>
      <c r="T15" s="7"/>
      <c r="U15" s="4">
        <v>1</v>
      </c>
      <c r="V15" s="9" t="s">
        <v>42</v>
      </c>
      <c r="W15" s="10" t="s">
        <v>78</v>
      </c>
      <c r="X15" s="5"/>
      <c r="Y15" s="5"/>
      <c r="Z15" s="5"/>
      <c r="AA15" s="5"/>
      <c r="AB15" s="5"/>
      <c r="AE15" s="7"/>
      <c r="AF15" s="4">
        <v>1</v>
      </c>
      <c r="AG15" t="s">
        <v>42</v>
      </c>
      <c r="AH15" s="10" t="s">
        <v>100</v>
      </c>
      <c r="AI15" s="5"/>
      <c r="AJ15" s="5"/>
      <c r="AK15" s="5"/>
      <c r="AL15" s="5"/>
      <c r="AM15" s="5"/>
    </row>
    <row r="16" spans="3:39" x14ac:dyDescent="0.2">
      <c r="C16" s="4"/>
      <c r="I16" s="8">
        <v>158</v>
      </c>
      <c r="J16" s="4">
        <v>1</v>
      </c>
      <c r="K16" s="9" t="s">
        <v>42</v>
      </c>
      <c r="L16" s="10" t="s">
        <v>51</v>
      </c>
      <c r="M16" s="6">
        <v>8.34</v>
      </c>
      <c r="N16" s="6">
        <v>5</v>
      </c>
      <c r="O16" s="6">
        <f>J16</f>
        <v>1</v>
      </c>
      <c r="P16" s="6">
        <f>_xlfn.CEILING.MATH(O16/N16)</f>
        <v>1</v>
      </c>
      <c r="Q16" s="6">
        <f>P16*M16</f>
        <v>8.34</v>
      </c>
      <c r="T16" s="8">
        <v>158</v>
      </c>
      <c r="U16" s="4">
        <v>1</v>
      </c>
      <c r="V16" s="9" t="s">
        <v>42</v>
      </c>
      <c r="W16" s="10" t="s">
        <v>79</v>
      </c>
      <c r="X16" s="6">
        <v>3.79</v>
      </c>
      <c r="Y16" s="6">
        <v>2</v>
      </c>
      <c r="Z16" s="6">
        <f>U16</f>
        <v>1</v>
      </c>
      <c r="AA16" s="6">
        <f>_xlfn.CEILING.MATH(Z16/Y16)</f>
        <v>1</v>
      </c>
      <c r="AB16" s="6">
        <f>AA16*X16</f>
        <v>3.79</v>
      </c>
      <c r="AE16" s="8">
        <v>158</v>
      </c>
      <c r="AF16" s="4">
        <v>1</v>
      </c>
      <c r="AG16" t="s">
        <v>42</v>
      </c>
      <c r="AH16" s="10" t="s">
        <v>101</v>
      </c>
      <c r="AI16" s="6">
        <v>9.14</v>
      </c>
      <c r="AJ16" s="6">
        <v>1</v>
      </c>
      <c r="AK16" s="6">
        <f>AF16</f>
        <v>1</v>
      </c>
      <c r="AL16" s="6">
        <f>_xlfn.CEILING.MATH(AK16/AJ16)</f>
        <v>1</v>
      </c>
      <c r="AM16" s="6">
        <f>AL16*AI16</f>
        <v>9.14</v>
      </c>
    </row>
    <row r="17" spans="3:39" x14ac:dyDescent="0.2">
      <c r="C17" s="3" t="s">
        <v>31</v>
      </c>
      <c r="D17" t="s">
        <v>8</v>
      </c>
      <c r="I17" s="8">
        <v>160</v>
      </c>
      <c r="J17" s="4">
        <v>1</v>
      </c>
      <c r="K17" s="9" t="s">
        <v>42</v>
      </c>
      <c r="L17" s="10" t="s">
        <v>52</v>
      </c>
      <c r="M17" s="6">
        <v>5.32</v>
      </c>
      <c r="N17" s="6">
        <v>2</v>
      </c>
      <c r="O17" s="6">
        <f t="shared" ref="O17:O29" si="0">J17</f>
        <v>1</v>
      </c>
      <c r="P17" s="6">
        <f t="shared" ref="P17:P29" si="1">_xlfn.CEILING.MATH(O17/N17)</f>
        <v>1</v>
      </c>
      <c r="Q17" s="6">
        <f t="shared" ref="Q17:Q29" si="2">P17*M17</f>
        <v>5.32</v>
      </c>
      <c r="T17" s="8">
        <v>160</v>
      </c>
      <c r="U17" s="4">
        <v>1</v>
      </c>
      <c r="V17" s="9" t="s">
        <v>42</v>
      </c>
      <c r="W17" s="10" t="s">
        <v>80</v>
      </c>
      <c r="X17" s="6">
        <v>4.2300000000000004</v>
      </c>
      <c r="Y17" s="6">
        <v>2</v>
      </c>
      <c r="Z17" s="6">
        <f t="shared" ref="Z17:Z29" si="3">U17</f>
        <v>1</v>
      </c>
      <c r="AA17" s="6">
        <f t="shared" ref="AA17:AA29" si="4">_xlfn.CEILING.MATH(Z17/Y17)</f>
        <v>1</v>
      </c>
      <c r="AB17" s="6">
        <f t="shared" ref="AB17:AB29" si="5">AA17*X17</f>
        <v>4.2300000000000004</v>
      </c>
      <c r="AE17" s="8">
        <v>160</v>
      </c>
      <c r="AF17" s="4">
        <v>1</v>
      </c>
      <c r="AG17" t="s">
        <v>42</v>
      </c>
      <c r="AH17" s="10" t="s">
        <v>102</v>
      </c>
      <c r="AI17" s="6">
        <v>8.26</v>
      </c>
      <c r="AJ17" s="6">
        <v>1</v>
      </c>
      <c r="AK17" s="6">
        <f t="shared" ref="AK17:AK29" si="6">AF17</f>
        <v>1</v>
      </c>
      <c r="AL17" s="6">
        <f t="shared" ref="AL17:AL29" si="7">_xlfn.CEILING.MATH(AK17/AJ17)</f>
        <v>1</v>
      </c>
      <c r="AM17" s="6">
        <f t="shared" ref="AM17:AM29" si="8">AL17*AI17</f>
        <v>8.26</v>
      </c>
    </row>
    <row r="18" spans="3:39" x14ac:dyDescent="0.2">
      <c r="C18" s="3"/>
      <c r="D18" t="s">
        <v>9</v>
      </c>
      <c r="I18" s="8">
        <v>161</v>
      </c>
      <c r="J18" s="4">
        <v>1</v>
      </c>
      <c r="K18" s="9" t="s">
        <v>42</v>
      </c>
      <c r="L18" s="10" t="s">
        <v>53</v>
      </c>
      <c r="M18" s="6">
        <v>5.54</v>
      </c>
      <c r="N18" s="6">
        <v>2</v>
      </c>
      <c r="O18" s="6">
        <f t="shared" si="0"/>
        <v>1</v>
      </c>
      <c r="P18" s="6">
        <f t="shared" si="1"/>
        <v>1</v>
      </c>
      <c r="Q18" s="6">
        <f t="shared" si="2"/>
        <v>5.54</v>
      </c>
      <c r="T18" s="8">
        <v>161</v>
      </c>
      <c r="U18" s="4">
        <v>1</v>
      </c>
      <c r="V18" s="9" t="s">
        <v>42</v>
      </c>
      <c r="W18" s="10" t="s">
        <v>81</v>
      </c>
      <c r="X18" s="6">
        <v>4.63</v>
      </c>
      <c r="Y18" s="6">
        <v>2</v>
      </c>
      <c r="Z18" s="6">
        <f t="shared" si="3"/>
        <v>1</v>
      </c>
      <c r="AA18" s="6">
        <f t="shared" si="4"/>
        <v>1</v>
      </c>
      <c r="AB18" s="6">
        <f t="shared" si="5"/>
        <v>4.63</v>
      </c>
      <c r="AE18" s="8">
        <v>161</v>
      </c>
      <c r="AF18" s="4">
        <v>1</v>
      </c>
      <c r="AG18" t="s">
        <v>42</v>
      </c>
      <c r="AH18" s="10"/>
      <c r="AI18" s="6"/>
      <c r="AJ18" s="6"/>
      <c r="AK18" s="6">
        <f t="shared" si="6"/>
        <v>1</v>
      </c>
      <c r="AL18" s="6" t="e">
        <f t="shared" si="7"/>
        <v>#DIV/0!</v>
      </c>
      <c r="AM18" s="6"/>
    </row>
    <row r="19" spans="3:39" x14ac:dyDescent="0.2">
      <c r="C19" s="3"/>
      <c r="D19" t="s">
        <v>10</v>
      </c>
      <c r="I19" s="8">
        <v>167</v>
      </c>
      <c r="J19" s="4">
        <v>2</v>
      </c>
      <c r="K19" s="9" t="s">
        <v>42</v>
      </c>
      <c r="L19" s="10" t="s">
        <v>54</v>
      </c>
      <c r="M19" s="6">
        <v>7.22</v>
      </c>
      <c r="N19" s="6">
        <v>2</v>
      </c>
      <c r="O19" s="6">
        <f t="shared" si="0"/>
        <v>2</v>
      </c>
      <c r="P19" s="6">
        <f t="shared" si="1"/>
        <v>1</v>
      </c>
      <c r="Q19" s="6">
        <f t="shared" si="2"/>
        <v>7.22</v>
      </c>
      <c r="T19" s="8">
        <v>167</v>
      </c>
      <c r="U19" s="4">
        <v>2</v>
      </c>
      <c r="V19" s="9" t="s">
        <v>42</v>
      </c>
      <c r="W19" s="10" t="s">
        <v>82</v>
      </c>
      <c r="X19" s="6">
        <v>5.0599999999999996</v>
      </c>
      <c r="Y19" s="6">
        <v>2</v>
      </c>
      <c r="Z19" s="6">
        <f t="shared" si="3"/>
        <v>2</v>
      </c>
      <c r="AA19" s="6">
        <f t="shared" si="4"/>
        <v>1</v>
      </c>
      <c r="AB19" s="6">
        <f t="shared" si="5"/>
        <v>5.0599999999999996</v>
      </c>
      <c r="AE19" s="8">
        <v>167</v>
      </c>
      <c r="AF19" s="4">
        <v>2</v>
      </c>
      <c r="AG19" t="s">
        <v>42</v>
      </c>
      <c r="AH19" s="10"/>
      <c r="AI19" s="6"/>
      <c r="AJ19" s="6"/>
      <c r="AK19" s="6">
        <f t="shared" si="6"/>
        <v>2</v>
      </c>
      <c r="AL19" s="6" t="e">
        <f t="shared" si="7"/>
        <v>#DIV/0!</v>
      </c>
      <c r="AM19" s="6"/>
    </row>
    <row r="20" spans="3:39" x14ac:dyDescent="0.2">
      <c r="C20" s="3"/>
      <c r="D20" t="s">
        <v>11</v>
      </c>
      <c r="I20" s="8">
        <v>168</v>
      </c>
      <c r="J20" s="4">
        <v>1</v>
      </c>
      <c r="K20" s="9" t="s">
        <v>42</v>
      </c>
      <c r="L20" s="10" t="s">
        <v>55</v>
      </c>
      <c r="M20">
        <v>7.22</v>
      </c>
      <c r="N20">
        <v>2</v>
      </c>
      <c r="O20" s="6">
        <f t="shared" si="0"/>
        <v>1</v>
      </c>
      <c r="P20" s="6">
        <f t="shared" si="1"/>
        <v>1</v>
      </c>
      <c r="Q20" s="6">
        <f t="shared" si="2"/>
        <v>7.22</v>
      </c>
      <c r="T20" s="8">
        <v>168</v>
      </c>
      <c r="U20" s="4">
        <v>1</v>
      </c>
      <c r="V20" s="9" t="s">
        <v>42</v>
      </c>
      <c r="W20" s="10" t="s">
        <v>83</v>
      </c>
      <c r="X20" s="6">
        <v>5.17</v>
      </c>
      <c r="Y20" s="6">
        <v>2</v>
      </c>
      <c r="Z20" s="6">
        <f t="shared" si="3"/>
        <v>1</v>
      </c>
      <c r="AA20" s="6">
        <f t="shared" si="4"/>
        <v>1</v>
      </c>
      <c r="AB20" s="6">
        <f t="shared" si="5"/>
        <v>5.17</v>
      </c>
      <c r="AE20" s="8">
        <v>168</v>
      </c>
      <c r="AF20" s="4">
        <v>1</v>
      </c>
      <c r="AG20" t="s">
        <v>42</v>
      </c>
      <c r="AH20" s="10"/>
      <c r="AI20" s="6"/>
      <c r="AJ20" s="6"/>
      <c r="AK20" s="6">
        <f t="shared" si="6"/>
        <v>1</v>
      </c>
      <c r="AL20" s="6" t="e">
        <f t="shared" si="7"/>
        <v>#DIV/0!</v>
      </c>
      <c r="AM20" s="6"/>
    </row>
    <row r="21" spans="3:39" x14ac:dyDescent="0.2">
      <c r="C21" s="4"/>
      <c r="I21" s="8">
        <v>211</v>
      </c>
      <c r="J21" s="4">
        <v>1</v>
      </c>
      <c r="K21" s="9" t="s">
        <v>42</v>
      </c>
      <c r="L21" s="10" t="s">
        <v>56</v>
      </c>
      <c r="M21">
        <v>8.66</v>
      </c>
      <c r="N21">
        <v>25</v>
      </c>
      <c r="O21" s="6">
        <f t="shared" si="0"/>
        <v>1</v>
      </c>
      <c r="P21" s="6">
        <f t="shared" si="1"/>
        <v>1</v>
      </c>
      <c r="Q21" s="6">
        <f t="shared" si="2"/>
        <v>8.66</v>
      </c>
      <c r="T21" s="8">
        <v>211</v>
      </c>
      <c r="U21" s="4">
        <v>1</v>
      </c>
      <c r="V21" s="9" t="s">
        <v>42</v>
      </c>
      <c r="W21" s="10" t="s">
        <v>84</v>
      </c>
      <c r="X21" s="6">
        <v>7.17</v>
      </c>
      <c r="Y21" s="6">
        <v>25</v>
      </c>
      <c r="Z21" s="6">
        <f t="shared" si="3"/>
        <v>1</v>
      </c>
      <c r="AA21" s="6">
        <f t="shared" si="4"/>
        <v>1</v>
      </c>
      <c r="AB21" s="6">
        <f t="shared" si="5"/>
        <v>7.17</v>
      </c>
      <c r="AE21" s="8">
        <v>211</v>
      </c>
      <c r="AF21" s="4">
        <v>1</v>
      </c>
      <c r="AG21" t="s">
        <v>42</v>
      </c>
      <c r="AH21" s="10" t="s">
        <v>103</v>
      </c>
      <c r="AI21" s="6">
        <v>8.0399999999999991</v>
      </c>
      <c r="AJ21" s="6">
        <v>10</v>
      </c>
      <c r="AK21" s="6">
        <f t="shared" si="6"/>
        <v>1</v>
      </c>
      <c r="AL21" s="6">
        <f t="shared" si="7"/>
        <v>1</v>
      </c>
      <c r="AM21" s="6">
        <f t="shared" si="8"/>
        <v>8.0399999999999991</v>
      </c>
    </row>
    <row r="22" spans="3:39" x14ac:dyDescent="0.2">
      <c r="C22" s="3" t="s">
        <v>32</v>
      </c>
      <c r="D22" t="s">
        <v>12</v>
      </c>
      <c r="I22" s="8">
        <v>215</v>
      </c>
      <c r="J22" s="4">
        <v>1</v>
      </c>
      <c r="K22" s="9" t="s">
        <v>42</v>
      </c>
      <c r="L22" s="10" t="s">
        <v>57</v>
      </c>
      <c r="M22">
        <v>5.32</v>
      </c>
      <c r="N22">
        <v>10</v>
      </c>
      <c r="O22" s="6">
        <f t="shared" si="0"/>
        <v>1</v>
      </c>
      <c r="P22" s="6">
        <f t="shared" si="1"/>
        <v>1</v>
      </c>
      <c r="Q22" s="6">
        <f t="shared" si="2"/>
        <v>5.32</v>
      </c>
      <c r="T22" s="8">
        <v>215</v>
      </c>
      <c r="U22" s="4">
        <v>1</v>
      </c>
      <c r="V22" s="9" t="s">
        <v>42</v>
      </c>
      <c r="W22" s="10" t="s">
        <v>85</v>
      </c>
      <c r="X22" s="6">
        <v>8.1199999999999992</v>
      </c>
      <c r="Y22" s="6">
        <v>25</v>
      </c>
      <c r="Z22" s="6">
        <f t="shared" si="3"/>
        <v>1</v>
      </c>
      <c r="AA22" s="6">
        <f t="shared" si="4"/>
        <v>1</v>
      </c>
      <c r="AB22" s="6">
        <f t="shared" si="5"/>
        <v>8.1199999999999992</v>
      </c>
      <c r="AE22" s="8">
        <v>215</v>
      </c>
      <c r="AF22" s="4">
        <v>1</v>
      </c>
      <c r="AG22" t="s">
        <v>42</v>
      </c>
      <c r="AH22" s="10" t="s">
        <v>104</v>
      </c>
      <c r="AI22" s="6">
        <v>10.72</v>
      </c>
      <c r="AJ22" s="6">
        <v>10</v>
      </c>
      <c r="AK22" s="6">
        <f t="shared" si="6"/>
        <v>1</v>
      </c>
      <c r="AL22" s="6">
        <f t="shared" si="7"/>
        <v>1</v>
      </c>
      <c r="AM22" s="6">
        <f t="shared" si="8"/>
        <v>10.72</v>
      </c>
    </row>
    <row r="23" spans="3:39" x14ac:dyDescent="0.2">
      <c r="C23" s="3"/>
      <c r="D23" t="s">
        <v>13</v>
      </c>
      <c r="I23" s="8">
        <v>216</v>
      </c>
      <c r="J23" s="4">
        <v>1</v>
      </c>
      <c r="K23" s="9" t="s">
        <v>42</v>
      </c>
      <c r="L23" s="10" t="s">
        <v>58</v>
      </c>
      <c r="M23">
        <v>5.89</v>
      </c>
      <c r="N23">
        <v>10</v>
      </c>
      <c r="O23" s="6">
        <f t="shared" si="0"/>
        <v>1</v>
      </c>
      <c r="P23" s="6">
        <f t="shared" si="1"/>
        <v>1</v>
      </c>
      <c r="Q23" s="6">
        <f t="shared" si="2"/>
        <v>5.89</v>
      </c>
      <c r="T23" s="8">
        <v>216</v>
      </c>
      <c r="U23" s="4">
        <v>1</v>
      </c>
      <c r="V23" s="9" t="s">
        <v>42</v>
      </c>
      <c r="W23" s="10" t="s">
        <v>86</v>
      </c>
      <c r="X23" s="6">
        <v>9.43</v>
      </c>
      <c r="Y23" s="6">
        <v>25</v>
      </c>
      <c r="Z23" s="6">
        <f t="shared" si="3"/>
        <v>1</v>
      </c>
      <c r="AA23" s="6">
        <f t="shared" si="4"/>
        <v>1</v>
      </c>
      <c r="AB23" s="6">
        <f t="shared" si="5"/>
        <v>9.43</v>
      </c>
      <c r="AE23" s="8">
        <v>216</v>
      </c>
      <c r="AF23" s="4">
        <v>1</v>
      </c>
      <c r="AG23" t="s">
        <v>42</v>
      </c>
      <c r="AH23" s="10" t="s">
        <v>105</v>
      </c>
      <c r="AI23" s="6">
        <v>10.92</v>
      </c>
      <c r="AJ23" s="6">
        <v>10</v>
      </c>
      <c r="AK23" s="6">
        <f t="shared" si="6"/>
        <v>1</v>
      </c>
      <c r="AL23" s="6">
        <f t="shared" si="7"/>
        <v>1</v>
      </c>
      <c r="AM23" s="6">
        <f t="shared" si="8"/>
        <v>10.92</v>
      </c>
    </row>
    <row r="24" spans="3:39" x14ac:dyDescent="0.2">
      <c r="C24" s="3"/>
      <c r="D24" t="s">
        <v>14</v>
      </c>
      <c r="I24" s="8">
        <v>223</v>
      </c>
      <c r="J24" s="4">
        <v>1</v>
      </c>
      <c r="K24" s="9" t="s">
        <v>42</v>
      </c>
      <c r="L24" s="10" t="s">
        <v>59</v>
      </c>
      <c r="M24">
        <v>7.35</v>
      </c>
      <c r="N24">
        <v>10</v>
      </c>
      <c r="O24" s="6">
        <f t="shared" si="0"/>
        <v>1</v>
      </c>
      <c r="P24" s="6">
        <f t="shared" si="1"/>
        <v>1</v>
      </c>
      <c r="Q24" s="6">
        <f t="shared" si="2"/>
        <v>7.35</v>
      </c>
      <c r="T24" s="8">
        <v>223</v>
      </c>
      <c r="U24" s="4">
        <v>1</v>
      </c>
      <c r="V24" s="9" t="s">
        <v>42</v>
      </c>
      <c r="W24" s="10" t="s">
        <v>87</v>
      </c>
      <c r="X24" s="6">
        <v>11.48</v>
      </c>
      <c r="Y24" s="6">
        <v>25</v>
      </c>
      <c r="Z24" s="6">
        <f t="shared" si="3"/>
        <v>1</v>
      </c>
      <c r="AA24" s="6">
        <f t="shared" si="4"/>
        <v>1</v>
      </c>
      <c r="AB24" s="6">
        <f t="shared" si="5"/>
        <v>11.48</v>
      </c>
      <c r="AE24" s="8">
        <v>223</v>
      </c>
      <c r="AF24" s="4">
        <v>1</v>
      </c>
      <c r="AG24" t="s">
        <v>42</v>
      </c>
      <c r="AH24" s="10" t="s">
        <v>106</v>
      </c>
      <c r="AI24" s="6">
        <v>8.57</v>
      </c>
      <c r="AJ24" s="6">
        <v>5</v>
      </c>
      <c r="AK24" s="6">
        <f t="shared" si="6"/>
        <v>1</v>
      </c>
      <c r="AL24" s="6">
        <f t="shared" si="7"/>
        <v>1</v>
      </c>
      <c r="AM24" s="6">
        <f t="shared" si="8"/>
        <v>8.57</v>
      </c>
    </row>
    <row r="25" spans="3:39" x14ac:dyDescent="0.2">
      <c r="C25" s="3"/>
      <c r="D25" t="s">
        <v>15</v>
      </c>
      <c r="I25" s="8">
        <v>225</v>
      </c>
      <c r="J25" s="4">
        <v>1</v>
      </c>
      <c r="K25" s="9" t="s">
        <v>42</v>
      </c>
      <c r="L25" s="10" t="s">
        <v>60</v>
      </c>
      <c r="M25">
        <v>9.6199999999999992</v>
      </c>
      <c r="N25">
        <v>10</v>
      </c>
      <c r="O25" s="6">
        <f t="shared" si="0"/>
        <v>1</v>
      </c>
      <c r="P25" s="6">
        <f t="shared" si="1"/>
        <v>1</v>
      </c>
      <c r="Q25" s="6">
        <f t="shared" si="2"/>
        <v>9.6199999999999992</v>
      </c>
      <c r="T25" s="8">
        <v>225</v>
      </c>
      <c r="U25" s="4">
        <v>1</v>
      </c>
      <c r="V25" s="9" t="s">
        <v>42</v>
      </c>
      <c r="W25" s="10" t="s">
        <v>88</v>
      </c>
      <c r="X25" s="6">
        <v>6.06</v>
      </c>
      <c r="Y25" s="6">
        <v>10</v>
      </c>
      <c r="Z25" s="6">
        <f t="shared" si="3"/>
        <v>1</v>
      </c>
      <c r="AA25" s="6">
        <f t="shared" si="4"/>
        <v>1</v>
      </c>
      <c r="AB25" s="6">
        <f t="shared" si="5"/>
        <v>6.06</v>
      </c>
      <c r="AE25" s="8">
        <v>225</v>
      </c>
      <c r="AF25" s="4">
        <v>1</v>
      </c>
      <c r="AG25" t="s">
        <v>42</v>
      </c>
      <c r="AH25" s="10" t="s">
        <v>107</v>
      </c>
      <c r="AI25" s="6">
        <v>10.18</v>
      </c>
      <c r="AJ25" s="6">
        <v>5</v>
      </c>
      <c r="AK25" s="6">
        <f t="shared" si="6"/>
        <v>1</v>
      </c>
      <c r="AL25" s="6">
        <f t="shared" si="7"/>
        <v>1</v>
      </c>
      <c r="AM25" s="6">
        <f t="shared" si="8"/>
        <v>10.18</v>
      </c>
    </row>
    <row r="26" spans="3:39" x14ac:dyDescent="0.2">
      <c r="C26" s="4"/>
      <c r="I26" s="8">
        <v>233</v>
      </c>
      <c r="J26" s="4">
        <v>1</v>
      </c>
      <c r="K26" s="9" t="s">
        <v>42</v>
      </c>
      <c r="L26" s="10" t="s">
        <v>61</v>
      </c>
      <c r="M26">
        <v>7.31</v>
      </c>
      <c r="N26">
        <v>5</v>
      </c>
      <c r="O26" s="6">
        <f t="shared" si="0"/>
        <v>1</v>
      </c>
      <c r="P26" s="6">
        <f t="shared" si="1"/>
        <v>1</v>
      </c>
      <c r="Q26" s="6">
        <f t="shared" si="2"/>
        <v>7.31</v>
      </c>
      <c r="T26" s="8">
        <v>233</v>
      </c>
      <c r="U26" s="4">
        <v>1</v>
      </c>
      <c r="V26" s="9" t="s">
        <v>42</v>
      </c>
      <c r="W26" s="10" t="s">
        <v>89</v>
      </c>
      <c r="X26" s="6">
        <v>11.31</v>
      </c>
      <c r="Y26" s="6">
        <v>10</v>
      </c>
      <c r="Z26" s="6">
        <f t="shared" si="3"/>
        <v>1</v>
      </c>
      <c r="AA26" s="6">
        <f t="shared" si="4"/>
        <v>1</v>
      </c>
      <c r="AB26" s="6">
        <f t="shared" si="5"/>
        <v>11.31</v>
      </c>
      <c r="AE26" s="8">
        <v>233</v>
      </c>
      <c r="AF26" s="4">
        <v>1</v>
      </c>
      <c r="AG26" t="s">
        <v>42</v>
      </c>
      <c r="AH26" s="10" t="s">
        <v>108</v>
      </c>
      <c r="AI26" s="6">
        <v>3.37</v>
      </c>
      <c r="AJ26" s="6">
        <v>1</v>
      </c>
      <c r="AK26" s="6">
        <f t="shared" si="6"/>
        <v>1</v>
      </c>
      <c r="AL26" s="6">
        <f t="shared" si="7"/>
        <v>1</v>
      </c>
      <c r="AM26" s="6">
        <f t="shared" si="8"/>
        <v>3.37</v>
      </c>
    </row>
    <row r="27" spans="3:39" x14ac:dyDescent="0.2">
      <c r="C27" s="3" t="s">
        <v>33</v>
      </c>
      <c r="D27" t="s">
        <v>16</v>
      </c>
      <c r="I27" s="8">
        <v>234</v>
      </c>
      <c r="J27" s="4">
        <v>3</v>
      </c>
      <c r="K27" s="9" t="s">
        <v>42</v>
      </c>
      <c r="L27" s="10" t="s">
        <v>62</v>
      </c>
      <c r="M27">
        <v>7.46</v>
      </c>
      <c r="N27">
        <v>5</v>
      </c>
      <c r="O27" s="6">
        <f t="shared" si="0"/>
        <v>3</v>
      </c>
      <c r="P27" s="6">
        <f t="shared" si="1"/>
        <v>1</v>
      </c>
      <c r="Q27" s="6">
        <f t="shared" si="2"/>
        <v>7.46</v>
      </c>
      <c r="T27" s="8">
        <v>234</v>
      </c>
      <c r="U27" s="4">
        <v>3</v>
      </c>
      <c r="V27" s="9" t="s">
        <v>42</v>
      </c>
      <c r="W27" s="10" t="s">
        <v>90</v>
      </c>
      <c r="X27" s="6">
        <v>11.45</v>
      </c>
      <c r="Y27" s="6">
        <v>10</v>
      </c>
      <c r="Z27" s="6">
        <f t="shared" si="3"/>
        <v>3</v>
      </c>
      <c r="AA27" s="6">
        <f t="shared" si="4"/>
        <v>1</v>
      </c>
      <c r="AB27" s="6">
        <f t="shared" si="5"/>
        <v>11.45</v>
      </c>
      <c r="AE27" s="8">
        <v>234</v>
      </c>
      <c r="AF27" s="4">
        <v>3</v>
      </c>
      <c r="AG27" t="s">
        <v>42</v>
      </c>
      <c r="AH27" s="10" t="s">
        <v>109</v>
      </c>
      <c r="AI27" s="6">
        <v>3.21</v>
      </c>
      <c r="AJ27" s="6">
        <v>1</v>
      </c>
      <c r="AK27" s="6">
        <f t="shared" si="6"/>
        <v>3</v>
      </c>
      <c r="AL27" s="6">
        <f t="shared" si="7"/>
        <v>3</v>
      </c>
      <c r="AM27" s="6">
        <f t="shared" si="8"/>
        <v>9.629999999999999</v>
      </c>
    </row>
    <row r="28" spans="3:39" x14ac:dyDescent="0.2">
      <c r="C28" s="3"/>
      <c r="D28" t="s">
        <v>17</v>
      </c>
      <c r="I28" s="8">
        <v>266</v>
      </c>
      <c r="J28" s="4">
        <v>2</v>
      </c>
      <c r="K28" s="9" t="s">
        <v>42</v>
      </c>
      <c r="L28" s="10" t="s">
        <v>63</v>
      </c>
      <c r="M28">
        <v>8.14</v>
      </c>
      <c r="N28">
        <v>2</v>
      </c>
      <c r="O28" s="6">
        <f t="shared" si="0"/>
        <v>2</v>
      </c>
      <c r="P28" s="6">
        <f t="shared" si="1"/>
        <v>1</v>
      </c>
      <c r="Q28" s="6">
        <f t="shared" si="2"/>
        <v>8.14</v>
      </c>
      <c r="T28" s="8">
        <v>266</v>
      </c>
      <c r="U28" s="4">
        <v>2</v>
      </c>
      <c r="V28" s="9" t="s">
        <v>42</v>
      </c>
      <c r="W28" s="10" t="s">
        <v>91</v>
      </c>
      <c r="X28" s="6">
        <v>8.1</v>
      </c>
      <c r="Y28" s="6">
        <v>2</v>
      </c>
      <c r="Z28" s="6">
        <f t="shared" si="3"/>
        <v>2</v>
      </c>
      <c r="AA28" s="6">
        <f t="shared" si="4"/>
        <v>1</v>
      </c>
      <c r="AB28" s="6">
        <f t="shared" si="5"/>
        <v>8.1</v>
      </c>
      <c r="AE28" s="8">
        <v>266</v>
      </c>
      <c r="AF28" s="4">
        <v>2</v>
      </c>
      <c r="AG28" t="s">
        <v>42</v>
      </c>
      <c r="AH28" s="10" t="s">
        <v>110</v>
      </c>
      <c r="AI28" s="6">
        <v>13.29</v>
      </c>
      <c r="AJ28" s="6">
        <v>1</v>
      </c>
      <c r="AK28" s="6">
        <f t="shared" si="6"/>
        <v>2</v>
      </c>
      <c r="AL28" s="6">
        <f t="shared" si="7"/>
        <v>2</v>
      </c>
      <c r="AM28" s="6">
        <f t="shared" si="8"/>
        <v>26.58</v>
      </c>
    </row>
    <row r="29" spans="3:39" x14ac:dyDescent="0.2">
      <c r="C29" s="3"/>
      <c r="D29" t="s">
        <v>18</v>
      </c>
      <c r="I29" s="8">
        <v>272</v>
      </c>
      <c r="J29" s="4">
        <v>2</v>
      </c>
      <c r="K29" s="9" t="s">
        <v>42</v>
      </c>
      <c r="L29" s="10" t="s">
        <v>64</v>
      </c>
      <c r="M29">
        <v>6.07</v>
      </c>
      <c r="N29">
        <v>1</v>
      </c>
      <c r="O29">
        <f t="shared" si="0"/>
        <v>2</v>
      </c>
      <c r="P29" s="6">
        <f t="shared" si="1"/>
        <v>2</v>
      </c>
      <c r="Q29" s="6">
        <f t="shared" si="2"/>
        <v>12.14</v>
      </c>
      <c r="T29" s="8">
        <v>272</v>
      </c>
      <c r="U29" s="4">
        <v>2</v>
      </c>
      <c r="V29" s="9" t="s">
        <v>42</v>
      </c>
      <c r="W29" s="10" t="s">
        <v>92</v>
      </c>
      <c r="X29" s="6">
        <v>8.24</v>
      </c>
      <c r="Y29" s="6">
        <v>2</v>
      </c>
      <c r="Z29">
        <f t="shared" si="3"/>
        <v>2</v>
      </c>
      <c r="AA29" s="6">
        <f t="shared" si="4"/>
        <v>1</v>
      </c>
      <c r="AB29" s="6">
        <f t="shared" si="5"/>
        <v>8.24</v>
      </c>
      <c r="AE29" s="8">
        <v>272</v>
      </c>
      <c r="AF29" s="4">
        <v>2</v>
      </c>
      <c r="AG29" s="9" t="s">
        <v>42</v>
      </c>
      <c r="AH29" s="10" t="s">
        <v>111</v>
      </c>
      <c r="AI29" s="6">
        <v>19.559999999999999</v>
      </c>
      <c r="AJ29" s="6">
        <v>1</v>
      </c>
      <c r="AK29">
        <f t="shared" si="6"/>
        <v>2</v>
      </c>
      <c r="AL29" s="6">
        <f t="shared" si="7"/>
        <v>2</v>
      </c>
      <c r="AM29" s="6">
        <f t="shared" si="8"/>
        <v>39.119999999999997</v>
      </c>
    </row>
    <row r="30" spans="3:39" x14ac:dyDescent="0.2">
      <c r="C30" s="4"/>
      <c r="P30" s="6"/>
      <c r="AA30" s="6"/>
      <c r="AL30" s="6"/>
    </row>
    <row r="31" spans="3:39" x14ac:dyDescent="0.2">
      <c r="C31" s="3" t="s">
        <v>34</v>
      </c>
      <c r="D31" t="s">
        <v>19</v>
      </c>
      <c r="N31" s="11" t="s">
        <v>66</v>
      </c>
      <c r="O31" s="11"/>
      <c r="Q31" s="6">
        <f>SUM(Q6:Q29)</f>
        <v>144.44999999999999</v>
      </c>
      <c r="Y31" s="11" t="s">
        <v>66</v>
      </c>
      <c r="Z31" s="11"/>
      <c r="AB31" s="6">
        <f>SUM(AB6:AB29)</f>
        <v>159.22999999999999</v>
      </c>
      <c r="AJ31" s="11" t="s">
        <v>66</v>
      </c>
      <c r="AK31" s="11"/>
      <c r="AM31" s="6">
        <f>SUM(AM6:AM29)</f>
        <v>230.89</v>
      </c>
    </row>
    <row r="32" spans="3:39" x14ac:dyDescent="0.2">
      <c r="C32" s="3"/>
      <c r="D32" t="s">
        <v>20</v>
      </c>
    </row>
    <row r="33" spans="3:4" x14ac:dyDescent="0.2">
      <c r="C33" s="3"/>
      <c r="D33" t="s">
        <v>21</v>
      </c>
    </row>
    <row r="34" spans="3:4" x14ac:dyDescent="0.2">
      <c r="C34" s="3"/>
      <c r="D34" t="s">
        <v>22</v>
      </c>
    </row>
    <row r="35" spans="3:4" x14ac:dyDescent="0.2">
      <c r="C35" s="3"/>
      <c r="D35" t="s">
        <v>23</v>
      </c>
    </row>
    <row r="36" spans="3:4" x14ac:dyDescent="0.2">
      <c r="C36" s="3"/>
      <c r="D36" t="s">
        <v>24</v>
      </c>
    </row>
    <row r="37" spans="3:4" x14ac:dyDescent="0.2">
      <c r="C37" s="3"/>
      <c r="D37" t="s">
        <v>25</v>
      </c>
    </row>
    <row r="38" spans="3:4" x14ac:dyDescent="0.2">
      <c r="C38" s="4"/>
    </row>
    <row r="39" spans="3:4" x14ac:dyDescent="0.2">
      <c r="C39" s="3" t="s">
        <v>35</v>
      </c>
      <c r="D39" t="s">
        <v>26</v>
      </c>
    </row>
    <row r="40" spans="3:4" x14ac:dyDescent="0.2">
      <c r="C40" s="3"/>
      <c r="D40" t="s">
        <v>27</v>
      </c>
    </row>
    <row r="41" spans="3:4" x14ac:dyDescent="0.2">
      <c r="C41" s="3"/>
      <c r="D41" t="s">
        <v>28</v>
      </c>
    </row>
    <row r="42" spans="3:4" x14ac:dyDescent="0.2">
      <c r="C42" s="3"/>
      <c r="D42" t="s">
        <v>29</v>
      </c>
    </row>
  </sheetData>
  <mergeCells count="68">
    <mergeCell ref="AJ31:AK31"/>
    <mergeCell ref="AK14:AK15"/>
    <mergeCell ref="AL14:AL15"/>
    <mergeCell ref="AG3:AH3"/>
    <mergeCell ref="AE6:AE7"/>
    <mergeCell ref="AM6:AM7"/>
    <mergeCell ref="AE9:AE11"/>
    <mergeCell ref="AM9:AM11"/>
    <mergeCell ref="AE14:AE15"/>
    <mergeCell ref="AM14:AM15"/>
    <mergeCell ref="AK6:AK7"/>
    <mergeCell ref="AL6:AL7"/>
    <mergeCell ref="AI9:AI11"/>
    <mergeCell ref="AJ9:AJ11"/>
    <mergeCell ref="AK9:AK11"/>
    <mergeCell ref="AL9:AL11"/>
    <mergeCell ref="Y31:Z31"/>
    <mergeCell ref="AI6:AI7"/>
    <mergeCell ref="AJ6:AJ7"/>
    <mergeCell ref="AI14:AI15"/>
    <mergeCell ref="AJ14:AJ15"/>
    <mergeCell ref="AB9:AB11"/>
    <mergeCell ref="T14:T15"/>
    <mergeCell ref="X14:X15"/>
    <mergeCell ref="Y14:Y15"/>
    <mergeCell ref="Z14:Z15"/>
    <mergeCell ref="AA14:AA15"/>
    <mergeCell ref="AB14:AB15"/>
    <mergeCell ref="V3:W3"/>
    <mergeCell ref="T6:T7"/>
    <mergeCell ref="X6:X7"/>
    <mergeCell ref="Y6:Y7"/>
    <mergeCell ref="Z6:Z7"/>
    <mergeCell ref="T9:T11"/>
    <mergeCell ref="X9:X11"/>
    <mergeCell ref="Y9:Y11"/>
    <mergeCell ref="Z9:Z11"/>
    <mergeCell ref="AA6:AA7"/>
    <mergeCell ref="AB6:AB7"/>
    <mergeCell ref="AA9:AA11"/>
    <mergeCell ref="P6:P7"/>
    <mergeCell ref="P9:P11"/>
    <mergeCell ref="P14:P15"/>
    <mergeCell ref="N31:O31"/>
    <mergeCell ref="Q6:Q7"/>
    <mergeCell ref="Q9:Q11"/>
    <mergeCell ref="Q14:Q15"/>
    <mergeCell ref="O6:O7"/>
    <mergeCell ref="O9:O11"/>
    <mergeCell ref="O14:O15"/>
    <mergeCell ref="M6:M7"/>
    <mergeCell ref="N6:N7"/>
    <mergeCell ref="M9:M11"/>
    <mergeCell ref="N9:N11"/>
    <mergeCell ref="M14:M15"/>
    <mergeCell ref="N14:N15"/>
    <mergeCell ref="C39:C42"/>
    <mergeCell ref="C5:D5"/>
    <mergeCell ref="I6:I7"/>
    <mergeCell ref="I9:I11"/>
    <mergeCell ref="I14:I15"/>
    <mergeCell ref="K3:L3"/>
    <mergeCell ref="C6:C9"/>
    <mergeCell ref="C11:C15"/>
    <mergeCell ref="C17:C20"/>
    <mergeCell ref="C22:C25"/>
    <mergeCell ref="C27:C29"/>
    <mergeCell ref="C31:C37"/>
  </mergeCells>
  <hyperlinks>
    <hyperlink ref="L6" r:id="rId1" location="1283N24"/>
    <hyperlink ref="L7" r:id="rId2" location="1283N24"/>
    <hyperlink ref="L8" r:id="rId3" location="1283N26"/>
    <hyperlink ref="L9" r:id="rId4" location="1283N28"/>
    <hyperlink ref="L10" r:id="rId5" location="1283N28"/>
    <hyperlink ref="L11" r:id="rId6" location="1283N28"/>
    <hyperlink ref="L12" r:id="rId7" location="1283N31"/>
    <hyperlink ref="L13" r:id="rId8" location="1283N32"/>
    <hyperlink ref="L14" r:id="rId9" location="1283N39"/>
    <hyperlink ref="L15" r:id="rId10" location="1283N39"/>
    <hyperlink ref="L16" r:id="rId11" location="1283N175"/>
    <hyperlink ref="L17" r:id="rId12" location="1283N177"/>
    <hyperlink ref="L18" r:id="rId13" location="1283N178"/>
    <hyperlink ref="L19" r:id="rId14" location="1283N185"/>
    <hyperlink ref="L20" r:id="rId15" location="1283N186"/>
    <hyperlink ref="L21" r:id="rId16" location="1283N83"/>
    <hyperlink ref="L22" r:id="rId17" location="1283N87"/>
    <hyperlink ref="L23" r:id="rId18" location="1283N88"/>
    <hyperlink ref="L24" r:id="rId19" location="1283N95"/>
    <hyperlink ref="L25" r:id="rId20" location="1283N97"/>
    <hyperlink ref="L26" r:id="rId21" location="1283N106"/>
    <hyperlink ref="L27" r:id="rId22" location="1283N107"/>
    <hyperlink ref="L28" r:id="rId23" location="1283N229"/>
    <hyperlink ref="L29" r:id="rId24" location="1283N236"/>
    <hyperlink ref="W6" r:id="rId25" location="9464K18"/>
    <hyperlink ref="W7" r:id="rId26" location="9464K18"/>
    <hyperlink ref="W8" r:id="rId27" location="9464K21"/>
    <hyperlink ref="W9" r:id="rId28" location="9464K71"/>
    <hyperlink ref="W10" r:id="rId29" location="9464K71"/>
    <hyperlink ref="W11" r:id="rId30" location="9464K71"/>
    <hyperlink ref="W12" r:id="rId31" location="9464K73"/>
    <hyperlink ref="W13" r:id="rId32" location="9464K74"/>
    <hyperlink ref="W14" r:id="rId33" location="9464K271"/>
    <hyperlink ref="W15" r:id="rId34" location="9464K271"/>
    <hyperlink ref="W16" r:id="rId35" location="9464K116"/>
    <hyperlink ref="W17" r:id="rId36" location="9464K522"/>
    <hyperlink ref="W18" r:id="rId37" location="9464K117"/>
    <hyperlink ref="W19" r:id="rId38" location="9464K528"/>
    <hyperlink ref="W20" r:id="rId39" location="9464K529"/>
    <hyperlink ref="W21" r:id="rId40" location="9464K32"/>
    <hyperlink ref="W22" r:id="rId41" location="9464K36"/>
    <hyperlink ref="W23" r:id="rId42" location="9464K37"/>
    <hyperlink ref="W24" r:id="rId43" location="9464K45"/>
    <hyperlink ref="W25" r:id="rId44" location="9464K96"/>
    <hyperlink ref="W26" r:id="rId45" location="9464K233"/>
    <hyperlink ref="W27" r:id="rId46" location="9464K234"/>
    <hyperlink ref="W28" r:id="rId47" location="9464K565"/>
    <hyperlink ref="W29" r:id="rId48" location="9464K569"/>
    <hyperlink ref="AH6" r:id="rId49" location="9559K18"/>
    <hyperlink ref="AH7" r:id="rId50" location="9559K18"/>
    <hyperlink ref="AH8" r:id="rId51" location="9559K21"/>
    <hyperlink ref="AH9" r:id="rId52" location="9559K61"/>
    <hyperlink ref="AH10" r:id="rId53" location="9559K61"/>
    <hyperlink ref="AH11" r:id="rId54" location="9559K61"/>
    <hyperlink ref="AH12" r:id="rId55" location="9559K114"/>
    <hyperlink ref="AH13" r:id="rId56" location="9559K63"/>
    <hyperlink ref="AH14" r:id="rId57" location="9559K122"/>
    <hyperlink ref="AH15" r:id="rId58" location="9559K122"/>
    <hyperlink ref="AH16" r:id="rId59" location="9559K197"/>
    <hyperlink ref="AH17" r:id="rId60" location="9559K199"/>
    <hyperlink ref="AH21" r:id="rId61" location="9559K32"/>
    <hyperlink ref="AH22" r:id="rId62" location="9559K36"/>
    <hyperlink ref="AH23" r:id="rId63" location="9559K37"/>
    <hyperlink ref="AH24" r:id="rId64" location="9559K45"/>
    <hyperlink ref="AH25" r:id="rId65" location="9559K212"/>
    <hyperlink ref="AH26" r:id="rId66" location="9559K218"/>
    <hyperlink ref="AH27" r:id="rId67" location="9559K219"/>
    <hyperlink ref="AH28" r:id="rId68" location="9559K253"/>
    <hyperlink ref="AH29" r:id="rId69" location="9559K259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2018-02-01T02:44:39Z</dcterms:created>
  <dcterms:modified xsi:type="dcterms:W3CDTF">2018-02-01T03:45:51Z</dcterms:modified>
</cp:coreProperties>
</file>