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\+aae550\+hw2\"/>
    </mc:Choice>
  </mc:AlternateContent>
  <bookViews>
    <workbookView xWindow="0" yWindow="0" windowWidth="28770" windowHeight="5670" activeTab="3"/>
  </bookViews>
  <sheets>
    <sheet name="Answer Report 1" sheetId="13" r:id="rId1"/>
    <sheet name="Sensitivity Report 1" sheetId="14" r:id="rId2"/>
    <sheet name="Limits Report 1" sheetId="15" r:id="rId3"/>
    <sheet name="Sheet1" sheetId="1" r:id="rId4"/>
  </sheets>
  <definedNames>
    <definedName name="solver_adj" localSheetId="3" hidden="1">Sheet1!$B$2:$B$3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Sheet1!$E$10</definedName>
    <definedName name="solver_lhs2" localSheetId="3" hidden="1">Sheet1!$E$11</definedName>
    <definedName name="solver_lhs3" localSheetId="3" hidden="1">Sheet1!$E$5</definedName>
    <definedName name="solver_lhs4" localSheetId="3" hidden="1">Sheet1!$E$6</definedName>
    <definedName name="solver_lhs5" localSheetId="3" hidden="1">Sheet1!$E$7</definedName>
    <definedName name="solver_lhs6" localSheetId="3" hidden="1">Sheet1!$E$8</definedName>
    <definedName name="solver_lhs7" localSheetId="3" hidden="1">Sheet1!$E$9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Sheet1!$E$2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hs1" localSheetId="3" hidden="1">0</definedName>
    <definedName name="solver_rhs2" localSheetId="3" hidden="1">0</definedName>
    <definedName name="solver_rhs3" localSheetId="3" hidden="1">0</definedName>
    <definedName name="solver_rhs4" localSheetId="3" hidden="1">0</definedName>
    <definedName name="solver_rhs5" localSheetId="3" hidden="1">0</definedName>
    <definedName name="solver_rhs6" localSheetId="3" hidden="1">0</definedName>
    <definedName name="solver_rhs7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1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E2" i="1" l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<sst xmlns="http://schemas.openxmlformats.org/spreadsheetml/2006/main" count="145" uniqueCount="78">
  <si>
    <t>design variables</t>
  </si>
  <si>
    <t>objective function</t>
  </si>
  <si>
    <t>constraints</t>
  </si>
  <si>
    <r>
      <t>f</t>
    </r>
    <r>
      <rPr>
        <sz val="10"/>
        <rFont val="Arial"/>
      </rPr>
      <t>(</t>
    </r>
    <r>
      <rPr>
        <b/>
        <sz val="10"/>
        <rFont val="Arial"/>
        <family val="2"/>
      </rPr>
      <t>x</t>
    </r>
    <r>
      <rPr>
        <sz val="10"/>
        <rFont val="Arial"/>
      </rPr>
      <t>)</t>
    </r>
  </si>
  <si>
    <t>L</t>
  </si>
  <si>
    <t>sigma</t>
  </si>
  <si>
    <t>rho</t>
  </si>
  <si>
    <t>P</t>
  </si>
  <si>
    <t>E</t>
  </si>
  <si>
    <t>g3</t>
  </si>
  <si>
    <t>g4</t>
  </si>
  <si>
    <t>g5</t>
  </si>
  <si>
    <t>g6</t>
  </si>
  <si>
    <t>g7</t>
  </si>
  <si>
    <t>g2</t>
  </si>
  <si>
    <t>g1</t>
  </si>
  <si>
    <t>R</t>
  </si>
  <si>
    <t>t</t>
  </si>
  <si>
    <t>g</t>
  </si>
  <si>
    <t>Microsoft Excel 16.0 Answer Report</t>
  </si>
  <si>
    <t>Worksheet: [Solver constrained.xlsx]Sheet1</t>
  </si>
  <si>
    <t>Result: Solver found a solution.  All Constraints and optimality conditions are satisfied.</t>
  </si>
  <si>
    <t>Solver Engine</t>
  </si>
  <si>
    <t>Engine: GRG Nonlinear</t>
  </si>
  <si>
    <t>Solver Options</t>
  </si>
  <si>
    <t xml:space="preserve"> Convergence 0.0001, Population Size 100, Random Seed 0, Derivatives Forward, Require Bounds</t>
  </si>
  <si>
    <t>Max Subproblems Unlimited, Max Integer Sols Unlimited, Integer Tolerance 5%, Solve Without Integer Constraints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</si>
  <si>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</si>
  <si>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</si>
  <si>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</si>
  <si>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</si>
  <si>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</si>
  <si>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</si>
  <si>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</si>
  <si>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</si>
  <si>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</si>
  <si>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</si>
  <si>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</si>
  <si>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</si>
  <si>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$E$2</t>
  </si>
  <si>
    <t>f(x)</t>
  </si>
  <si>
    <t>$B$2</t>
  </si>
  <si>
    <t>Contin</t>
  </si>
  <si>
    <t>$B$3</t>
  </si>
  <si>
    <t>$E$10</t>
  </si>
  <si>
    <t>$E$10&lt;=0</t>
  </si>
  <si>
    <t>Not Binding</t>
  </si>
  <si>
    <t>$E$11</t>
  </si>
  <si>
    <t>$E$11&lt;=0</t>
  </si>
  <si>
    <t>Binding</t>
  </si>
  <si>
    <t>$E$5</t>
  </si>
  <si>
    <t>$E$5&lt;=0</t>
  </si>
  <si>
    <t>$E$6</t>
  </si>
  <si>
    <t>$E$6&lt;=0</t>
  </si>
  <si>
    <t>$E$7</t>
  </si>
  <si>
    <t>$E$7&lt;=0</t>
  </si>
  <si>
    <t>$E$8</t>
  </si>
  <si>
    <t>$E$8&lt;=0</t>
  </si>
  <si>
    <t>$E$9</t>
  </si>
  <si>
    <t>$E$9&lt;=0</t>
  </si>
  <si>
    <t>Microsoft Excel 16.0 Sensitivity Report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</si>
  <si>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</si>
  <si>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</si>
  <si>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</si>
  <si>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</si>
  <si>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</si>
  <si>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</si>
  <si>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</si>
  <si>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</si>
  <si>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</si>
  <si>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</si>
  <si>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</si>
  <si>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</si>
  <si>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</si>
  <si>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Report Created: 10/30/2017 3:25:10 PM</t>
  </si>
  <si>
    <t>Solution Time: 3.468 Seconds.</t>
  </si>
  <si>
    <t>Iterations: 5 Subproblems: 0</t>
  </si>
  <si>
    <t>Max Time 100 sec,  Iterations 100, Precision 0.000001, Show Iteration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</si>
</sst>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6" fillId="0" borderId="0" xfId="0" applyFont="1"/>
    <xf numFmtId="0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1" fillId="0" borderId="0" xfId="0" applyFont="1"/>
    <xf numFmtId="0" fontId="0" fillId="0" borderId="4" xfId="0" applyFill="1" applyBorder="1" applyAlignment="1"/>
    <xf numFmtId="0" fontId="9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2.75" outlineLevelRow="1" x14ac:dyDescent="0.2"/>
  <cols>
    <col min="1" max="1" width="2.28515625" customWidth="1"/>
    <col min="2" max="3" width="6.28515625" customWidth="1"/>
    <col min="4" max="4" width="14.28515625" bestFit="1" customWidth="1"/>
    <col min="5" max="5" width="12" bestFit="1" customWidth="1"/>
    <col min="6" max="6" width="10.5703125" customWidth="1"/>
    <col min="7" max="7" width="12" bestFit="1" customWidth="1"/>
  </cols>
  <sheetData>
    <row r="1" spans="1:5" x14ac:dyDescent="0.2">
      <c r="A1" s="10" t="s">
        <v>19</v>
      </c>
    </row>
    <row r="2" spans="1:5" x14ac:dyDescent="0.2">
      <c r="A2" s="10" t="s">
        <v>20</v>
      </c>
    </row>
    <row r="3" spans="1:5" x14ac:dyDescent="0.2">
      <c r="A3" s="10" t="s">
        <v>74</v>
      </c>
    </row>
    <row r="4" spans="1:5" x14ac:dyDescent="0.2">
      <c r="A4" s="10" t="s">
        <v>21</v>
      </c>
    </row>
    <row r="5" spans="1:5" x14ac:dyDescent="0.2">
      <c r="A5" s="10" t="s">
        <v>22</v>
      </c>
    </row>
    <row r="6" spans="1:5" hidden="1" outlineLevel="1" x14ac:dyDescent="0.2">
      <c r="A6" s="10"/>
      <c r="B6" t="s">
        <v>23</v>
      </c>
    </row>
    <row r="7" spans="1:5" hidden="1" outlineLevel="1" x14ac:dyDescent="0.2">
      <c r="A7" s="10"/>
      <c r="B7" t="s">
        <v>75</v>
      </c>
    </row>
    <row r="8" spans="1:5" hidden="1" outlineLevel="1" x14ac:dyDescent="0.2">
      <c r="A8" s="10"/>
      <c r="B8" t="s">
        <v>76</v>
      </c>
    </row>
    <row r="9" spans="1:5" collapsed="1" x14ac:dyDescent="0.2">
      <c r="A9" s="10" t="s">
        <v>24</v>
      </c>
    </row>
    <row r="10" spans="1:5" hidden="1" outlineLevel="1" x14ac:dyDescent="0.2">
      <c r="B10" t="s">
        <v>77</v>
      </c>
    </row>
    <row r="11" spans="1:5" hidden="1" outlineLevel="1" x14ac:dyDescent="0.2">
      <c r="B11" t="s">
        <v>25</v>
      </c>
    </row>
    <row r="12" spans="1:5" hidden="1" outlineLevel="1" x14ac:dyDescent="0.2">
      <c r="B12" t="s">
        <v>26</v>
      </c>
    </row>
    <row r="13" spans="1:5" collapsed="1" x14ac:dyDescent="0.2"/>
    <row r="14" spans="1:5" ht="13.5" thickBot="1" x14ac:dyDescent="0.25">
      <c r="A14" t="s">
        <v>27</v>
      </c>
    </row>
    <row r="15" spans="1:5" ht="13.5" thickBot="1" x14ac:dyDescent="0.25">
      <c r="B15" s="12" t="s">
        <v>28</v>
      </c>
      <c r="C15" s="12" t="s">
        <v>29</v>
      </c>
      <c r="D15" s="12" t="s">
        <v>30</v>
      </c>
      <c r="E15" s="12" t="s">
        <v>31</v>
      </c>
    </row>
    <row r="16" spans="1:5" ht="13.5" thickBot="1" x14ac:dyDescent="0.25">
      <c r="B16" s="11" t="s">
        <v>39</v>
      </c>
      <c r="C16" s="11" t="s">
        <v>40</v>
      </c>
      <c r="D16" s="14">
        <v>336.62950681378038</v>
      </c>
      <c r="E16" s="14">
        <v>3.7311722677695318</v>
      </c>
    </row>
    <row r="19" spans="1:7" ht="13.5" thickBot="1" x14ac:dyDescent="0.25">
      <c r="A19" t="s">
        <v>32</v>
      </c>
    </row>
    <row r="20" spans="1:7" ht="13.5" thickBot="1" x14ac:dyDescent="0.25">
      <c r="B20" s="12" t="s">
        <v>28</v>
      </c>
      <c r="C20" s="12" t="s">
        <v>29</v>
      </c>
      <c r="D20" s="12" t="s">
        <v>30</v>
      </c>
      <c r="E20" s="12" t="s">
        <v>31</v>
      </c>
      <c r="F20" s="12" t="s">
        <v>33</v>
      </c>
    </row>
    <row r="21" spans="1:7" x14ac:dyDescent="0.2">
      <c r="B21" s="13" t="s">
        <v>41</v>
      </c>
      <c r="C21" s="13" t="s">
        <v>16</v>
      </c>
      <c r="D21" s="15">
        <v>0.2</v>
      </c>
      <c r="E21" s="15">
        <v>2.0000000000000004E-2</v>
      </c>
      <c r="F21" s="13" t="s">
        <v>42</v>
      </c>
    </row>
    <row r="22" spans="1:7" ht="13.5" thickBot="1" x14ac:dyDescent="0.25">
      <c r="B22" s="11" t="s">
        <v>43</v>
      </c>
      <c r="C22" s="11" t="s">
        <v>17</v>
      </c>
      <c r="D22" s="14">
        <v>0.01</v>
      </c>
      <c r="E22" s="14">
        <v>1.1115713165513975E-3</v>
      </c>
      <c r="F22" s="11" t="s">
        <v>42</v>
      </c>
    </row>
    <row r="25" spans="1:7" ht="13.5" thickBot="1" x14ac:dyDescent="0.25">
      <c r="A25" t="s">
        <v>34</v>
      </c>
    </row>
    <row r="26" spans="1:7" ht="13.5" thickBot="1" x14ac:dyDescent="0.25">
      <c r="B26" s="12" t="s">
        <v>28</v>
      </c>
      <c r="C26" s="12" t="s">
        <v>29</v>
      </c>
      <c r="D26" s="12" t="s">
        <v>35</v>
      </c>
      <c r="E26" s="12" t="s">
        <v>36</v>
      </c>
      <c r="F26" s="12" t="s">
        <v>37</v>
      </c>
      <c r="G26" s="12" t="s">
        <v>38</v>
      </c>
    </row>
    <row r="27" spans="1:7" x14ac:dyDescent="0.2">
      <c r="B27" s="13" t="s">
        <v>44</v>
      </c>
      <c r="C27" s="13" t="s">
        <v>12</v>
      </c>
      <c r="D27" s="15">
        <v>-126002.706767258</v>
      </c>
      <c r="E27" s="13" t="s">
        <v>45</v>
      </c>
      <c r="F27" s="13" t="s">
        <v>46</v>
      </c>
      <c r="G27" s="13">
        <v>126002.706767258</v>
      </c>
    </row>
    <row r="28" spans="1:7" x14ac:dyDescent="0.2">
      <c r="B28" s="13" t="s">
        <v>47</v>
      </c>
      <c r="C28" s="13" t="s">
        <v>13</v>
      </c>
      <c r="D28" s="15">
        <v>1.5323241915955972E-7</v>
      </c>
      <c r="E28" s="13" t="s">
        <v>48</v>
      </c>
      <c r="F28" s="13" t="s">
        <v>49</v>
      </c>
      <c r="G28" s="13">
        <v>0</v>
      </c>
    </row>
    <row r="29" spans="1:7" x14ac:dyDescent="0.2">
      <c r="B29" s="13" t="s">
        <v>50</v>
      </c>
      <c r="C29" s="13" t="s">
        <v>15</v>
      </c>
      <c r="D29" s="15">
        <v>0</v>
      </c>
      <c r="E29" s="13" t="s">
        <v>51</v>
      </c>
      <c r="F29" s="13" t="s">
        <v>49</v>
      </c>
      <c r="G29" s="13">
        <v>0</v>
      </c>
    </row>
    <row r="30" spans="1:7" x14ac:dyDescent="0.2">
      <c r="B30" s="13" t="s">
        <v>52</v>
      </c>
      <c r="C30" s="13" t="s">
        <v>14</v>
      </c>
      <c r="D30" s="15">
        <v>-0.9</v>
      </c>
      <c r="E30" s="13" t="s">
        <v>53</v>
      </c>
      <c r="F30" s="13" t="s">
        <v>46</v>
      </c>
      <c r="G30" s="13">
        <v>0.9</v>
      </c>
    </row>
    <row r="31" spans="1:7" x14ac:dyDescent="0.2">
      <c r="B31" s="13" t="s">
        <v>54</v>
      </c>
      <c r="C31" s="13" t="s">
        <v>9</v>
      </c>
      <c r="D31" s="15">
        <v>-0.1115713165513974</v>
      </c>
      <c r="E31" s="13" t="s">
        <v>55</v>
      </c>
      <c r="F31" s="13" t="s">
        <v>46</v>
      </c>
      <c r="G31" s="13">
        <v>0.1115713165513974</v>
      </c>
    </row>
    <row r="32" spans="1:7" x14ac:dyDescent="0.2">
      <c r="B32" s="13" t="s">
        <v>56</v>
      </c>
      <c r="C32" s="13" t="s">
        <v>10</v>
      </c>
      <c r="D32" s="15">
        <v>-0.88884286834486026</v>
      </c>
      <c r="E32" s="13" t="s">
        <v>57</v>
      </c>
      <c r="F32" s="13" t="s">
        <v>46</v>
      </c>
      <c r="G32" s="13">
        <v>0.88884286834486026</v>
      </c>
    </row>
    <row r="33" spans="2:7" ht="13.5" thickBot="1" x14ac:dyDescent="0.25">
      <c r="B33" s="11" t="s">
        <v>58</v>
      </c>
      <c r="C33" s="11" t="s">
        <v>11</v>
      </c>
      <c r="D33" s="14">
        <v>-8.2836979251529885E-6</v>
      </c>
      <c r="E33" s="11" t="s">
        <v>59</v>
      </c>
      <c r="F33" s="11" t="s">
        <v>46</v>
      </c>
      <c r="G33" s="11">
        <v>8.2836979251529885E-6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6.28515625" customWidth="1"/>
    <col min="4" max="4" width="12.5703125" bestFit="1" customWidth="1"/>
    <col min="5" max="5" width="13.140625" bestFit="1" customWidth="1"/>
  </cols>
  <sheetData>
    <row r="1" spans="1:5" x14ac:dyDescent="0.2">
      <c r="A1" s="10" t="s">
        <v>60</v>
      </c>
    </row>
    <row r="2" spans="1:5" x14ac:dyDescent="0.2">
      <c r="A2" s="10" t="s">
        <v>20</v>
      </c>
    </row>
    <row r="3" spans="1:5" x14ac:dyDescent="0.2">
      <c r="A3" s="10" t="s">
        <v>74</v>
      </c>
    </row>
    <row r="6" spans="1:5" ht="13.5" thickBot="1" x14ac:dyDescent="0.25">
      <c r="A6" t="s">
        <v>32</v>
      </c>
    </row>
    <row r="7" spans="1:5" x14ac:dyDescent="0.2">
      <c r="B7" s="16"/>
      <c r="C7" s="16"/>
      <c r="D7" s="16" t="s">
        <v>61</v>
      </c>
      <c r="E7" s="16" t="s">
        <v>63</v>
      </c>
    </row>
    <row r="8" spans="1:5" ht="13.5" thickBot="1" x14ac:dyDescent="0.25">
      <c r="B8" s="17" t="s">
        <v>28</v>
      </c>
      <c r="C8" s="17" t="s">
        <v>29</v>
      </c>
      <c r="D8" s="17" t="s">
        <v>62</v>
      </c>
      <c r="E8" s="17" t="s">
        <v>64</v>
      </c>
    </row>
    <row r="9" spans="1:5" x14ac:dyDescent="0.2">
      <c r="B9" s="13" t="s">
        <v>41</v>
      </c>
      <c r="C9" s="13" t="s">
        <v>16</v>
      </c>
      <c r="D9" s="13">
        <v>2.0000000000000004E-2</v>
      </c>
      <c r="E9" s="13">
        <v>0</v>
      </c>
    </row>
    <row r="10" spans="1:5" ht="13.5" thickBot="1" x14ac:dyDescent="0.25">
      <c r="B10" s="11" t="s">
        <v>43</v>
      </c>
      <c r="C10" s="11" t="s">
        <v>17</v>
      </c>
      <c r="D10" s="11">
        <v>1.1115713165513975E-3</v>
      </c>
      <c r="E10" s="11">
        <v>0</v>
      </c>
    </row>
    <row r="12" spans="1:5" ht="13.5" thickBot="1" x14ac:dyDescent="0.25">
      <c r="A12" t="s">
        <v>34</v>
      </c>
    </row>
    <row r="13" spans="1:5" x14ac:dyDescent="0.2">
      <c r="B13" s="16"/>
      <c r="C13" s="16"/>
      <c r="D13" s="16" t="s">
        <v>61</v>
      </c>
      <c r="E13" s="16" t="s">
        <v>65</v>
      </c>
    </row>
    <row r="14" spans="1:5" ht="13.5" thickBot="1" x14ac:dyDescent="0.25">
      <c r="B14" s="17" t="s">
        <v>28</v>
      </c>
      <c r="C14" s="17" t="s">
        <v>29</v>
      </c>
      <c r="D14" s="17" t="s">
        <v>62</v>
      </c>
      <c r="E14" s="17" t="s">
        <v>66</v>
      </c>
    </row>
    <row r="15" spans="1:5" x14ac:dyDescent="0.2">
      <c r="B15" s="13" t="s">
        <v>44</v>
      </c>
      <c r="C15" s="13" t="s">
        <v>12</v>
      </c>
      <c r="D15" s="13">
        <v>-126002.706767258</v>
      </c>
      <c r="E15" s="13">
        <v>0</v>
      </c>
    </row>
    <row r="16" spans="1:5" x14ac:dyDescent="0.2">
      <c r="B16" s="13" t="s">
        <v>47</v>
      </c>
      <c r="C16" s="13" t="s">
        <v>13</v>
      </c>
      <c r="D16" s="13">
        <v>1.5323241915955972E-7</v>
      </c>
      <c r="E16" s="13">
        <v>-3.7311727788461444</v>
      </c>
    </row>
    <row r="17" spans="2:5" x14ac:dyDescent="0.2">
      <c r="B17" s="13" t="s">
        <v>50</v>
      </c>
      <c r="C17" s="13" t="s">
        <v>15</v>
      </c>
      <c r="D17" s="13">
        <v>0</v>
      </c>
      <c r="E17" s="13">
        <v>-2.0491697227953409E-10</v>
      </c>
    </row>
    <row r="18" spans="2:5" x14ac:dyDescent="0.2">
      <c r="B18" s="13" t="s">
        <v>52</v>
      </c>
      <c r="C18" s="13" t="s">
        <v>14</v>
      </c>
      <c r="D18" s="13">
        <v>-0.9</v>
      </c>
      <c r="E18" s="13">
        <v>0</v>
      </c>
    </row>
    <row r="19" spans="2:5" x14ac:dyDescent="0.2">
      <c r="B19" s="13" t="s">
        <v>54</v>
      </c>
      <c r="C19" s="13" t="s">
        <v>9</v>
      </c>
      <c r="D19" s="13">
        <v>-0.1115713165513974</v>
      </c>
      <c r="E19" s="13">
        <v>0</v>
      </c>
    </row>
    <row r="20" spans="2:5" x14ac:dyDescent="0.2">
      <c r="B20" s="13" t="s">
        <v>56</v>
      </c>
      <c r="C20" s="13" t="s">
        <v>10</v>
      </c>
      <c r="D20" s="13">
        <v>-0.88884286834486026</v>
      </c>
      <c r="E20" s="13">
        <v>0</v>
      </c>
    </row>
    <row r="21" spans="2:5" ht="13.5" thickBot="1" x14ac:dyDescent="0.25">
      <c r="B21" s="11" t="s">
        <v>58</v>
      </c>
      <c r="C21" s="11" t="s">
        <v>11</v>
      </c>
      <c r="D21" s="11">
        <v>-8.2836979251529885E-6</v>
      </c>
      <c r="E2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2.75" x14ac:dyDescent="0.2"/>
  <cols>
    <col min="1" max="1" width="2.28515625" customWidth="1"/>
    <col min="2" max="2" width="5.2851562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9" width="6.42578125" customWidth="1"/>
    <col min="10" max="10" width="9.5703125" bestFit="1" customWidth="1"/>
  </cols>
  <sheetData>
    <row r="1" spans="1:10" x14ac:dyDescent="0.2">
      <c r="A1" s="10" t="s">
        <v>67</v>
      </c>
    </row>
    <row r="2" spans="1:10" x14ac:dyDescent="0.2">
      <c r="A2" s="10" t="s">
        <v>20</v>
      </c>
    </row>
    <row r="3" spans="1:10" x14ac:dyDescent="0.2">
      <c r="A3" s="10" t="s">
        <v>74</v>
      </c>
    </row>
    <row r="5" spans="1:10" ht="13.5" thickBot="1" x14ac:dyDescent="0.25"/>
    <row r="6" spans="1:10" x14ac:dyDescent="0.2">
      <c r="B6" s="16"/>
      <c r="C6" s="16" t="s">
        <v>68</v>
      </c>
      <c r="D6" s="16"/>
    </row>
    <row r="7" spans="1:10" ht="13.5" thickBot="1" x14ac:dyDescent="0.25">
      <c r="B7" s="17" t="s">
        <v>28</v>
      </c>
      <c r="C7" s="17" t="s">
        <v>29</v>
      </c>
      <c r="D7" s="17" t="s">
        <v>62</v>
      </c>
    </row>
    <row r="8" spans="1:10" ht="13.5" thickBot="1" x14ac:dyDescent="0.25">
      <c r="B8" s="11" t="s">
        <v>39</v>
      </c>
      <c r="C8" s="11" t="s">
        <v>40</v>
      </c>
      <c r="D8" s="14">
        <v>3.7311722677695318</v>
      </c>
    </row>
    <row r="10" spans="1:10" ht="13.5" thickBot="1" x14ac:dyDescent="0.25"/>
    <row r="11" spans="1:10" x14ac:dyDescent="0.2">
      <c r="B11" s="16"/>
      <c r="C11" s="16" t="s">
        <v>69</v>
      </c>
      <c r="D11" s="16"/>
      <c r="F11" s="16" t="s">
        <v>70</v>
      </c>
      <c r="G11" s="16" t="s">
        <v>68</v>
      </c>
      <c r="I11" s="16" t="s">
        <v>73</v>
      </c>
      <c r="J11" s="16" t="s">
        <v>68</v>
      </c>
    </row>
    <row r="12" spans="1:10" ht="13.5" thickBot="1" x14ac:dyDescent="0.25">
      <c r="B12" s="17" t="s">
        <v>28</v>
      </c>
      <c r="C12" s="17" t="s">
        <v>29</v>
      </c>
      <c r="D12" s="17" t="s">
        <v>62</v>
      </c>
      <c r="F12" s="17" t="s">
        <v>71</v>
      </c>
      <c r="G12" s="17" t="s">
        <v>72</v>
      </c>
      <c r="I12" s="17" t="s">
        <v>71</v>
      </c>
      <c r="J12" s="17" t="s">
        <v>72</v>
      </c>
    </row>
    <row r="13" spans="1:10" x14ac:dyDescent="0.2">
      <c r="B13" s="13" t="s">
        <v>41</v>
      </c>
      <c r="C13" s="13" t="s">
        <v>16</v>
      </c>
      <c r="D13" s="15">
        <v>2.0000000000000004E-2</v>
      </c>
      <c r="F13" s="15">
        <v>2.0000000000000004E-2</v>
      </c>
      <c r="G13" s="15">
        <v>3.7311722677695318</v>
      </c>
      <c r="I13" s="13" t="e">
        <v>#N/A</v>
      </c>
      <c r="J13" s="13" t="e">
        <v>#N/A</v>
      </c>
    </row>
    <row r="14" spans="1:10" ht="13.5" thickBot="1" x14ac:dyDescent="0.25">
      <c r="B14" s="11" t="s">
        <v>43</v>
      </c>
      <c r="C14" s="11" t="s">
        <v>17</v>
      </c>
      <c r="D14" s="14">
        <v>1.1115713165513975E-3</v>
      </c>
      <c r="F14" s="14">
        <v>1.1115713165513975E-3</v>
      </c>
      <c r="G14" s="14">
        <v>3.7311722677695318</v>
      </c>
      <c r="I14" s="11" t="e">
        <v>#N/A</v>
      </c>
      <c r="J14" s="1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Formulas="1" tabSelected="1" workbookViewId="0">
      <selection activeCell="D15" sqref="D15"/>
    </sheetView>
  </sheetViews>
  <sheetFormatPr defaultRowHeight="12.75" x14ac:dyDescent="0.2"/>
  <cols>
    <col min="2" max="2" width="12.5703125" customWidth="1"/>
    <col min="5" max="5" width="25.42578125" customWidth="1"/>
  </cols>
  <sheetData>
    <row r="1" spans="1:8" x14ac:dyDescent="0.2">
      <c r="A1" s="5" t="s">
        <v>0</v>
      </c>
      <c r="B1" s="5"/>
      <c r="D1" s="6" t="s">
        <v>1</v>
      </c>
      <c r="E1" s="6"/>
      <c r="G1" s="8"/>
      <c r="H1" s="8"/>
    </row>
    <row r="2" spans="1:8" ht="15.75" x14ac:dyDescent="0.3">
      <c r="A2" s="4" t="s">
        <v>16</v>
      </c>
      <c r="B2">
        <v>0.02</v>
      </c>
      <c r="D2" s="4" t="s">
        <v>3</v>
      </c>
      <c r="E2">
        <f>B9*PI()*B3*(2*B2-B3)*B7</f>
        <v>3.7311754768498853</v>
      </c>
      <c r="H2" s="1"/>
    </row>
    <row r="3" spans="1:8" ht="15.75" x14ac:dyDescent="0.3">
      <c r="A3" s="4" t="s">
        <v>17</v>
      </c>
      <c r="B3">
        <v>1.1115723007147813E-3</v>
      </c>
      <c r="H3" s="1"/>
    </row>
    <row r="4" spans="1:8" x14ac:dyDescent="0.2">
      <c r="D4" s="7" t="s">
        <v>2</v>
      </c>
      <c r="E4" s="7"/>
      <c r="G4" s="2"/>
      <c r="H4" s="1"/>
    </row>
    <row r="5" spans="1:8" ht="15.75" x14ac:dyDescent="0.3">
      <c r="D5" s="4" t="s">
        <v>15</v>
      </c>
      <c r="E5" s="3">
        <f>1-B2/0.02</f>
        <v>0</v>
      </c>
      <c r="H5" s="1"/>
    </row>
    <row r="6" spans="1:8" ht="15.75" x14ac:dyDescent="0.3">
      <c r="D6" s="4" t="s">
        <v>14</v>
      </c>
      <c r="E6" s="3">
        <f>B2/0.2-1</f>
        <v>-0.9</v>
      </c>
      <c r="H6" s="3"/>
    </row>
    <row r="7" spans="1:8" x14ac:dyDescent="0.2">
      <c r="A7" t="s">
        <v>4</v>
      </c>
      <c r="B7">
        <v>3.5</v>
      </c>
      <c r="D7" s="4" t="s">
        <v>9</v>
      </c>
      <c r="E7" s="3">
        <f>1-B3/0.001</f>
        <v>-0.1115723007147813</v>
      </c>
    </row>
    <row r="8" spans="1:8" ht="15.75" x14ac:dyDescent="0.3">
      <c r="A8" t="s">
        <v>5</v>
      </c>
      <c r="B8">
        <v>405000000</v>
      </c>
      <c r="D8" s="4" t="s">
        <v>10</v>
      </c>
      <c r="E8">
        <f>B3/0.01-1</f>
        <v>-0.88884276992852185</v>
      </c>
    </row>
    <row r="9" spans="1:8" ht="15.75" x14ac:dyDescent="0.3">
      <c r="A9" t="s">
        <v>6</v>
      </c>
      <c r="B9">
        <v>7850</v>
      </c>
      <c r="D9" s="4" t="s">
        <v>11</v>
      </c>
      <c r="E9">
        <f>B2-18*B3</f>
        <v>-8.3014128660630071E-6</v>
      </c>
    </row>
    <row r="10" spans="1:8" ht="15.75" x14ac:dyDescent="0.3">
      <c r="A10" t="s">
        <v>7</v>
      </c>
      <c r="B10">
        <v>55000</v>
      </c>
      <c r="D10" s="4" t="s">
        <v>12</v>
      </c>
      <c r="E10">
        <f>5*B9*(2*B2-B3)*B12*B7^3-0.384*B11*B2^3</f>
        <v>-126002.72301451315</v>
      </c>
    </row>
    <row r="11" spans="1:8" ht="15.75" x14ac:dyDescent="0.3">
      <c r="A11" t="s">
        <v>8</v>
      </c>
      <c r="B11">
        <v>250000000000</v>
      </c>
      <c r="D11" s="4" t="s">
        <v>13</v>
      </c>
      <c r="E11">
        <f>(B10-PI()*B3*(2*B2-B3)*B8)/B10</f>
        <v>-7.0684040282768277E-7</v>
      </c>
    </row>
    <row r="12" spans="1:8" x14ac:dyDescent="0.2">
      <c r="A12" s="9" t="s">
        <v>18</v>
      </c>
      <c r="B12">
        <v>9.81</v>
      </c>
      <c r="D12" s="4"/>
    </row>
  </sheetData>
  <mergeCells count="4">
    <mergeCell ref="A1:B1"/>
    <mergeCell ref="D1:E1"/>
    <mergeCell ref="D4:E4"/>
    <mergeCell ref="G1:H1"/>
  </mergeCells>
  <phoneticPr fontId="3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A. Crossley</dc:creator>
  <cp:lastModifiedBy>tsatter</cp:lastModifiedBy>
  <dcterms:created xsi:type="dcterms:W3CDTF">2004-10-13T18:14:15Z</dcterms:created>
  <dcterms:modified xsi:type="dcterms:W3CDTF">2017-10-30T20:30:28Z</dcterms:modified>
</cp:coreProperties>
</file>