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e2fa540e9bd0f881/Desktop/Data analytics/"/>
    </mc:Choice>
  </mc:AlternateContent>
  <xr:revisionPtr revIDLastSave="13" documentId="8_{8B152515-6AB2-4E87-AB28-DA46995B4862}" xr6:coauthVersionLast="47" xr6:coauthVersionMax="47" xr10:uidLastSave="{DADEC1BE-471F-46E7-9463-10549D152E2B}"/>
  <bookViews>
    <workbookView xWindow="-110" yWindow="-110" windowWidth="19420" windowHeight="11020" activeTab="1" xr2:uid="{B5536CE3-A84E-41D9-8DC5-C0148015F987}"/>
  </bookViews>
  <sheets>
    <sheet name="Sheet2" sheetId="2" r:id="rId1"/>
    <sheet name="Sheet3" sheetId="3" r:id="rId2"/>
    <sheet name="Sheet1" sheetId="1" r:id="rId3"/>
  </sheets>
  <definedNames>
    <definedName name="Slicer_Month">#N/A</definedName>
    <definedName name="Slicer_Quarter">#N/A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3" i="2" l="1"/>
  <c r="F13" i="2"/>
  <c r="F22" i="2"/>
  <c r="F21" i="2"/>
  <c r="F16" i="2"/>
  <c r="F10" i="2"/>
  <c r="F11" i="2" l="1"/>
  <c r="F17" i="2"/>
  <c r="F14" i="2"/>
</calcChain>
</file>

<file path=xl/sharedStrings.xml><?xml version="1.0" encoding="utf-8"?>
<sst xmlns="http://schemas.openxmlformats.org/spreadsheetml/2006/main" count="191" uniqueCount="47">
  <si>
    <t>Argentina</t>
  </si>
  <si>
    <t>Quarter 1</t>
  </si>
  <si>
    <t>Brazil</t>
  </si>
  <si>
    <t>Chicaco</t>
  </si>
  <si>
    <t>Chile</t>
  </si>
  <si>
    <t>Columbia</t>
  </si>
  <si>
    <t>Los Angeles</t>
  </si>
  <si>
    <t>Peru</t>
  </si>
  <si>
    <t>Quarter 2</t>
  </si>
  <si>
    <t>Quarter 3</t>
  </si>
  <si>
    <t>Month</t>
  </si>
  <si>
    <t>Region</t>
  </si>
  <si>
    <t>Sales</t>
  </si>
  <si>
    <t>Profit</t>
  </si>
  <si>
    <t>Target Sales</t>
  </si>
  <si>
    <t>Customers</t>
  </si>
  <si>
    <t>Quarter</t>
  </si>
  <si>
    <t>Sales Completion Rate</t>
  </si>
  <si>
    <t>Profit Completion Rate</t>
  </si>
  <si>
    <t>Customer Completion Rate</t>
  </si>
  <si>
    <t>Sum of Sales</t>
  </si>
  <si>
    <t>Sum of Customers</t>
  </si>
  <si>
    <t>Values</t>
  </si>
  <si>
    <t>Sum of Profit</t>
  </si>
  <si>
    <t>Average of Sales Completion Rate</t>
  </si>
  <si>
    <t>Average of Profit Completion Rate</t>
  </si>
  <si>
    <t>Average of Customer Completion Rate</t>
  </si>
  <si>
    <t>Sales Completion</t>
  </si>
  <si>
    <t>Sales Incompletion</t>
  </si>
  <si>
    <t>Profit Completion</t>
  </si>
  <si>
    <t>Profit Incompletion</t>
  </si>
  <si>
    <t>Customer Completion</t>
  </si>
  <si>
    <t>Customer Incompletion</t>
  </si>
  <si>
    <t>Headers</t>
  </si>
  <si>
    <t>Grand Total</t>
  </si>
  <si>
    <t>Row Labels</t>
  </si>
  <si>
    <t>Sum of Target Sales</t>
  </si>
  <si>
    <t>Sep</t>
  </si>
  <si>
    <t xml:space="preserve"> </t>
  </si>
  <si>
    <t>Jan</t>
  </si>
  <si>
    <t>Feb</t>
  </si>
  <si>
    <t>Mar</t>
  </si>
  <si>
    <t>Apr</t>
  </si>
  <si>
    <t>May</t>
  </si>
  <si>
    <t>Jun</t>
  </si>
  <si>
    <t>Jul</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</si>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</sst>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 #,##0_-;\-* #,##0_-;_-* &quot;-&quot;??_-;_-@"/>
  </numFmts>
  <fonts count="5" x14ac:knownFonts="1">
    <font>
      <sz val="11"/>
      <color theme="1"/>
      <name val="Calibri"/>
      <family val="2"/>
      <scheme val="minor"/>
    </font>
    <font>
      <sz val="12"/>
      <color theme="1"/>
      <name val="Calibri"/>
    </font>
    <font>
      <sz val="12"/>
      <color theme="1"/>
      <name val="Calibri"/>
      <scheme val="minor"/>
    </font>
    <font>
      <sz val="11"/>
      <color theme="1"/>
      <name val="Calibri"/>
      <family val="2"/>
      <scheme val="minor"/>
    </font>
    <font>
      <b/>
      <sz val="12"/>
      <color theme="1"/>
      <name val="Calibri"/>
    </font>
  </fonts>
  <fills count="3">
    <fill>
      <patternFill patternType="none"/>
    </fill>
    <fill>
      <patternFill patternType="gray125"/>
    </fill>
    <fill>
      <patternFill patternType="solid">
        <fgColor theme="9" tint="-0.499984740745262"/>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9" fontId="3" fillId="0" borderId="0" applyFont="0" applyFill="0" applyBorder="0" applyAlignment="0" applyProtection="0"/>
  </cellStyleXfs>
  <cellXfs count="16">
    <xf numFmtId="0" fontId="0" fillId="0" borderId="0" xfId="0"/>
    <xf numFmtId="0" fontId="2" fillId="0" borderId="0" xfId="0" applyFont="1"/>
    <xf numFmtId="17" fontId="1" fillId="0" borderId="0" xfId="0" applyNumberFormat="1" applyFont="1"/>
    <xf numFmtId="164" fontId="1" fillId="0" borderId="0" xfId="0" applyNumberFormat="1" applyFont="1"/>
    <xf numFmtId="9" fontId="1" fillId="0" borderId="0" xfId="0" applyNumberFormat="1" applyFont="1"/>
    <xf numFmtId="0" fontId="0" fillId="0" borderId="0" xfId="0" pivotButton="1"/>
    <xf numFmtId="0" fontId="0" fillId="0" borderId="0" xfId="0" applyAlignment="1">
      <alignment horizontal="left"/>
    </xf>
    <xf numFmtId="9" fontId="0" fillId="0" borderId="0" xfId="0" applyNumberFormat="1"/>
    <xf numFmtId="0" fontId="1" fillId="0" borderId="1" xfId="0" applyFont="1" applyBorder="1"/>
    <xf numFmtId="9" fontId="1" fillId="0" borderId="1" xfId="0" applyNumberFormat="1" applyFont="1" applyBorder="1"/>
    <xf numFmtId="0" fontId="0" fillId="2" borderId="0" xfId="0" applyFill="1"/>
    <xf numFmtId="9" fontId="1" fillId="0" borderId="1" xfId="1" applyFont="1" applyBorder="1"/>
    <xf numFmtId="0" fontId="4" fillId="0" borderId="1" xfId="0" applyFont="1" applyBorder="1"/>
    <xf numFmtId="165" fontId="1" fillId="0" borderId="1" xfId="0" applyNumberFormat="1" applyFont="1" applyBorder="1"/>
    <xf numFmtId="9" fontId="0" fillId="0" borderId="0" xfId="0" pivotButton="1" applyNumberFormat="1"/>
    <xf numFmtId="0" fontId="0" fillId="0" borderId="0" xfId="0" applyNumberFormat="1"/>
  </cellXfs>
  <cellStyles count="2">
    <cellStyle name="Normal" xfId="0" builtinId="0"/>
    <cellStyle name="Percent" xfId="1" builtinId="5"/>
  </cellStyles>
  <dxfs count="81">
    <dxf>
      <numFmt numFmtId="13" formatCode="0%"/>
    </dxf>
    <dxf>
      <numFmt numFmtId="13" formatCode="0%"/>
    </dxf>
    <dxf>
      <numFmt numFmtId="13" formatCode="0%"/>
    </dxf>
    <dxf>
      <numFmt numFmtId="13" formatCode="0%"/>
    </dxf>
    <dxf>
      <numFmt numFmtId="13" formatCode="0%"/>
    </dxf>
    <dxf>
      <numFmt numFmtId="0" formatCode="General"/>
    </dxf>
    <dxf>
      <numFmt numFmtId="13" formatCode="0%"/>
    </dxf>
    <dxf>
      <numFmt numFmtId="13" formatCode="0%"/>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13" formatCode="0%"/>
    </dxf>
    <dxf>
      <numFmt numFmtId="13" formatCode="0%"/>
    </dxf>
    <dxf>
      <numFmt numFmtId="13" formatCode="0%"/>
    </dxf>
    <dxf>
      <numFmt numFmtId="0" formatCode="General"/>
    </dxf>
    <dxf>
      <numFmt numFmtId="13" formatCode="0%"/>
    </dxf>
    <dxf>
      <numFmt numFmtId="13" formatCode="0%"/>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13" formatCode="0%"/>
    </dxf>
    <dxf>
      <numFmt numFmtId="13" formatCode="0%"/>
    </dxf>
    <dxf>
      <numFmt numFmtId="13" formatCode="0%"/>
    </dxf>
    <dxf>
      <numFmt numFmtId="0" formatCode="General"/>
    </dxf>
    <dxf>
      <numFmt numFmtId="13" formatCode="0%"/>
    </dxf>
    <dxf>
      <numFmt numFmtId="13" formatCode="0%"/>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13" formatCode="0%"/>
    </dxf>
    <dxf>
      <numFmt numFmtId="13" formatCode="0%"/>
    </dxf>
    <dxf>
      <numFmt numFmtId="13" formatCode="0%"/>
    </dxf>
    <dxf>
      <numFmt numFmtId="0" formatCode="General"/>
    </dxf>
    <dxf>
      <numFmt numFmtId="13" formatCode="0%"/>
    </dxf>
    <dxf>
      <numFmt numFmtId="13" formatCode="0%"/>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13" formatCode="0%"/>
    </dxf>
    <dxf>
      <numFmt numFmtId="13" formatCode="0%"/>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13" formatCode="0%"/>
    </dxf>
    <dxf>
      <numFmt numFmtId="0" formatCode="General"/>
    </dxf>
    <dxf>
      <numFmt numFmtId="13" formatCode="0%"/>
    </dxf>
    <dxf>
      <numFmt numFmtId="13" formatCode="0%"/>
    </dxf>
    <dxf>
      <numFmt numFmtId="13" formatCode="0%"/>
    </dxf>
    <dxf>
      <numFmt numFmtId="0" formatCode="General"/>
    </dxf>
    <dxf>
      <numFmt numFmtId="0" formatCode="General"/>
    </dxf>
    <dxf>
      <numFmt numFmtId="13" formatCode="0%"/>
    </dxf>
    <dxf>
      <numFmt numFmtId="13" formatCode="0%"/>
    </dxf>
    <dxf>
      <numFmt numFmtId="13" formatCode="0%"/>
    </dxf>
    <dxf>
      <numFmt numFmtId="13" formatCode="0%"/>
    </dxf>
    <dxf>
      <numFmt numFmtId="0" formatCode="General"/>
    </dxf>
    <dxf>
      <numFmt numFmtId="13" formatCode="0%"/>
    </dxf>
    <dxf>
      <numFmt numFmtId="13" formatCode="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1" defaultTableStyle="TableStyleMedium2" defaultPivotStyle="PivotStyleLight16">
    <tableStyle name="Data-style" pivot="0" count="3" xr9:uid="{F2231D7A-96E5-4605-8B5B-FCFD68AAEFDA}">
      <tableStyleElement type="headerRow" dxfId="80"/>
      <tableStyleElement type="firstRowStripe" dxfId="79"/>
      <tableStyleElement type="secondRowStripe" dxfId="7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7837430742519"/>
          <c:y val="0.11068871916268688"/>
          <c:w val="0.6855818312492491"/>
          <c:h val="0.76055166970773058"/>
        </c:manualLayout>
      </c:layout>
      <c:doughnutChart>
        <c:varyColors val="1"/>
        <c:ser>
          <c:idx val="0"/>
          <c:order val="0"/>
          <c:spPr>
            <a:solidFill>
              <a:schemeClr val="bg1">
                <a:lumMod val="65000"/>
              </a:schemeClr>
            </a:solidFill>
          </c:spPr>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1FAB-4FA6-9F74-EF165BB8D5DB}"/>
              </c:ext>
            </c:extLst>
          </c:dPt>
          <c:dPt>
            <c:idx val="1"/>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1FAB-4FA6-9F74-EF165BB8D5DB}"/>
              </c:ext>
            </c:extLst>
          </c:dPt>
          <c:dLbls>
            <c:dLbl>
              <c:idx val="0"/>
              <c:layout>
                <c:manualLayout>
                  <c:x val="-0.12771568389522572"/>
                  <c:y val="-0.22998940448712324"/>
                </c:manualLayout>
              </c:layout>
              <c:tx>
                <c:rich>
                  <a:bodyPr rot="0" spcFirstLastPara="1" vertOverflow="ellipsis" vert="horz" wrap="square" lIns="38100" tIns="19050" rIns="38100" bIns="19050" anchor="ctr" anchorCtr="1">
                    <a:noAutofit/>
                  </a:bodyPr>
                  <a:lstStyle/>
                  <a:p>
                    <a:pPr>
                      <a:defRPr sz="2000" b="0" i="0" u="none" strike="noStrike" kern="1200" baseline="0">
                        <a:solidFill>
                          <a:schemeClr val="tx1">
                            <a:lumMod val="75000"/>
                            <a:lumOff val="25000"/>
                          </a:schemeClr>
                        </a:solidFill>
                        <a:latin typeface="+mn-lt"/>
                        <a:ea typeface="+mn-ea"/>
                        <a:cs typeface="+mn-cs"/>
                      </a:defRPr>
                    </a:pPr>
                    <a:fld id="{5E12B75A-305A-4C44-BFF5-DB02DAA1B0BC}" type="VALUE">
                      <a:rPr lang="en-US" sz="2000" b="0"/>
                      <a:pPr>
                        <a:defRPr sz="2000"/>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58876359296407232"/>
                      <c:h val="0.54312985175131678"/>
                    </c:manualLayout>
                  </c15:layout>
                  <c15:dlblFieldTable/>
                  <c15:showDataLabelsRange val="0"/>
                </c:ext>
                <c:ext xmlns:c16="http://schemas.microsoft.com/office/drawing/2014/chart" uri="{C3380CC4-5D6E-409C-BE32-E72D297353CC}">
                  <c16:uniqueId val="{00000001-1FAB-4FA6-9F74-EF165BB8D5DB}"/>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Sheet2!$E$10:$E$11</c:f>
              <c:strCache>
                <c:ptCount val="2"/>
                <c:pt idx="0">
                  <c:v>Sales Completion</c:v>
                </c:pt>
                <c:pt idx="1">
                  <c:v>Sales Incompletion</c:v>
                </c:pt>
              </c:strCache>
            </c:strRef>
          </c:cat>
          <c:val>
            <c:numRef>
              <c:f>Sheet2!$F$10:$F$11</c:f>
              <c:numCache>
                <c:formatCode>0%</c:formatCode>
                <c:ptCount val="2"/>
                <c:pt idx="0">
                  <c:v>0.85555555555555574</c:v>
                </c:pt>
                <c:pt idx="1">
                  <c:v>0.14444444444444426</c:v>
                </c:pt>
              </c:numCache>
            </c:numRef>
          </c:val>
          <c:extLst>
            <c:ext xmlns:c16="http://schemas.microsoft.com/office/drawing/2014/chart" uri="{C3380CC4-5D6E-409C-BE32-E72D297353CC}">
              <c16:uniqueId val="{00000004-1FAB-4FA6-9F74-EF165BB8D5DB}"/>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200833508302607"/>
          <c:y val="0.13858235721951628"/>
          <c:w val="0.6855818312492491"/>
          <c:h val="0.76055166970773058"/>
        </c:manualLayout>
      </c:layout>
      <c:doughnutChart>
        <c:varyColors val="1"/>
        <c:ser>
          <c:idx val="0"/>
          <c:order val="0"/>
          <c:spPr>
            <a:solidFill>
              <a:schemeClr val="bg1">
                <a:lumMod val="65000"/>
              </a:schemeClr>
            </a:solidFill>
          </c:spPr>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546A-4947-9579-CEC607BC8C86}"/>
              </c:ext>
            </c:extLst>
          </c:dPt>
          <c:dPt>
            <c:idx val="1"/>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546A-4947-9579-CEC607BC8C86}"/>
              </c:ext>
            </c:extLst>
          </c:dPt>
          <c:dLbls>
            <c:dLbl>
              <c:idx val="0"/>
              <c:layout>
                <c:manualLayout>
                  <c:x val="-7.2112121255885162E-2"/>
                  <c:y val="-0.19986211144027302"/>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54308078911643221"/>
                      <c:h val="0.56003223796147883"/>
                    </c:manualLayout>
                  </c15:layout>
                </c:ext>
                <c:ext xmlns:c16="http://schemas.microsoft.com/office/drawing/2014/chart" uri="{C3380CC4-5D6E-409C-BE32-E72D297353CC}">
                  <c16:uniqueId val="{00000001-546A-4947-9579-CEC607BC8C86}"/>
                </c:ext>
              </c:extLst>
            </c:dLbl>
            <c:dLbl>
              <c:idx val="1"/>
              <c:delete val="1"/>
              <c:extLst>
                <c:ext xmlns:c15="http://schemas.microsoft.com/office/drawing/2012/chart" uri="{CE6537A1-D6FC-4f65-9D91-7224C49458BB}"/>
                <c:ext xmlns:c16="http://schemas.microsoft.com/office/drawing/2014/chart" uri="{C3380CC4-5D6E-409C-BE32-E72D297353CC}">
                  <c16:uniqueId val="{00000003-546A-4947-9579-CEC607BC8C86}"/>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Sheet2!$E$13:$E$14</c:f>
              <c:strCache>
                <c:ptCount val="2"/>
                <c:pt idx="0">
                  <c:v>Profit Completion</c:v>
                </c:pt>
                <c:pt idx="1">
                  <c:v>Profit Incompletion</c:v>
                </c:pt>
              </c:strCache>
            </c:strRef>
          </c:cat>
          <c:val>
            <c:numRef>
              <c:f>Sheet2!$F$13:$F$14</c:f>
              <c:numCache>
                <c:formatCode>0%</c:formatCode>
                <c:ptCount val="2"/>
                <c:pt idx="0">
                  <c:v>0.85492063492063519</c:v>
                </c:pt>
                <c:pt idx="1">
                  <c:v>0.14507936507936481</c:v>
                </c:pt>
              </c:numCache>
            </c:numRef>
          </c:val>
          <c:extLst>
            <c:ext xmlns:c16="http://schemas.microsoft.com/office/drawing/2014/chart" uri="{C3380CC4-5D6E-409C-BE32-E72D297353CC}">
              <c16:uniqueId val="{00000004-546A-4947-9579-CEC607BC8C86}"/>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78342435663491"/>
          <c:y val="0.15046706687520076"/>
          <c:w val="0.6855818312492491"/>
          <c:h val="0.76055166970773058"/>
        </c:manualLayout>
      </c:layout>
      <c:doughnutChart>
        <c:varyColors val="1"/>
        <c:ser>
          <c:idx val="0"/>
          <c:order val="0"/>
          <c:spPr>
            <a:solidFill>
              <a:schemeClr val="accent6">
                <a:lumMod val="75000"/>
              </a:schemeClr>
            </a:solidFill>
          </c:spPr>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5933-4A74-89D8-46966CA174E2}"/>
              </c:ext>
            </c:extLst>
          </c:dPt>
          <c:dPt>
            <c:idx val="1"/>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5933-4A74-89D8-46966CA174E2}"/>
              </c:ext>
            </c:extLst>
          </c:dPt>
          <c:dLbls>
            <c:dLbl>
              <c:idx val="0"/>
              <c:layout>
                <c:manualLayout>
                  <c:x val="-0.1762480498464728"/>
                  <c:y val="-0.21689822402262787"/>
                </c:manualLayout>
              </c:layout>
              <c:showLegendKey val="0"/>
              <c:showVal val="1"/>
              <c:showCatName val="0"/>
              <c:showSerName val="0"/>
              <c:showPercent val="0"/>
              <c:showBubbleSize val="0"/>
              <c:extLst>
                <c:ext xmlns:c15="http://schemas.microsoft.com/office/drawing/2012/chart" uri="{CE6537A1-D6FC-4f65-9D91-7224C49458BB}">
                  <c15:layout>
                    <c:manualLayout>
                      <c:w val="0.40385428439935273"/>
                      <c:h val="0.43237826734972312"/>
                    </c:manualLayout>
                  </c15:layout>
                </c:ext>
                <c:ext xmlns:c16="http://schemas.microsoft.com/office/drawing/2014/chart" uri="{C3380CC4-5D6E-409C-BE32-E72D297353CC}">
                  <c16:uniqueId val="{00000001-5933-4A74-89D8-46966CA174E2}"/>
                </c:ext>
              </c:extLst>
            </c:dLbl>
            <c:dLbl>
              <c:idx val="1"/>
              <c:delete val="1"/>
              <c:extLst>
                <c:ext xmlns:c15="http://schemas.microsoft.com/office/drawing/2012/chart" uri="{CE6537A1-D6FC-4f65-9D91-7224C49458BB}"/>
                <c:ext xmlns:c16="http://schemas.microsoft.com/office/drawing/2014/chart" uri="{C3380CC4-5D6E-409C-BE32-E72D297353CC}">
                  <c16:uniqueId val="{00000003-5933-4A74-89D8-46966CA174E2}"/>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Sheet2!$E$16:$E$17</c:f>
              <c:strCache>
                <c:ptCount val="2"/>
                <c:pt idx="0">
                  <c:v>Customer Completion</c:v>
                </c:pt>
                <c:pt idx="1">
                  <c:v>Customer Incompletion</c:v>
                </c:pt>
              </c:strCache>
            </c:strRef>
          </c:cat>
          <c:val>
            <c:numRef>
              <c:f>Sheet2!$F$16:$F$17</c:f>
              <c:numCache>
                <c:formatCode>0%</c:formatCode>
                <c:ptCount val="2"/>
                <c:pt idx="0">
                  <c:v>0.8447619047619046</c:v>
                </c:pt>
                <c:pt idx="1">
                  <c:v>0.1552380952380954</c:v>
                </c:pt>
              </c:numCache>
            </c:numRef>
          </c:val>
          <c:extLst>
            <c:ext xmlns:c16="http://schemas.microsoft.com/office/drawing/2014/chart" uri="{C3380CC4-5D6E-409C-BE32-E72D297353CC}">
              <c16:uniqueId val="{00000004-5933-4A74-89D8-46966CA174E2}"/>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[DASH134.xlsx]Sheet2!PivotTable3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Sheet2!$O$9</c:f>
              <c:strCache>
                <c:ptCount val="1"/>
                <c:pt idx="0">
                  <c:v>Sum of Sales</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Sheet2!$N$10:$N$19</c:f>
              <c:strCache>
                <c:ptCount val="9"/>
                <c:pt idx="0">
                  <c:v>Jan</c:v>
                </c:pt>
                <c:pt idx="1">
                  <c:v>Feb</c:v>
                </c:pt>
                <c:pt idx="2">
                  <c:v>Mar</c:v>
                </c:pt>
                <c:pt idx="3">
                  <c:v>Apr</c:v>
                </c:pt>
                <c:pt idx="4">
                  <c:v>May</c:v>
                </c:pt>
                <c:pt idx="5">
                  <c:v>Jun</c:v>
                </c:pt>
                <c:pt idx="6">
                  <c:v>Jul</c:v>
                </c:pt>
                <c:pt idx="7">
                  <c:v>Aug</c:v>
                </c:pt>
                <c:pt idx="8">
                  <c:v>Sep</c:v>
                </c:pt>
              </c:strCache>
            </c:strRef>
          </c:cat>
          <c:val>
            <c:numRef>
              <c:f>Sheet2!$O$10:$O$19</c:f>
              <c:numCache>
                <c:formatCode>General</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0-6F7F-4E6E-A1BA-CFFB6324F9F0}"/>
            </c:ext>
          </c:extLst>
        </c:ser>
        <c:ser>
          <c:idx val="1"/>
          <c:order val="1"/>
          <c:tx>
            <c:strRef>
              <c:f>Sheet2!$P$9</c:f>
              <c:strCache>
                <c:ptCount val="1"/>
                <c:pt idx="0">
                  <c:v>Sum of Target Sales</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Sheet2!$N$10:$N$19</c:f>
              <c:strCache>
                <c:ptCount val="9"/>
                <c:pt idx="0">
                  <c:v>Jan</c:v>
                </c:pt>
                <c:pt idx="1">
                  <c:v>Feb</c:v>
                </c:pt>
                <c:pt idx="2">
                  <c:v>Mar</c:v>
                </c:pt>
                <c:pt idx="3">
                  <c:v>Apr</c:v>
                </c:pt>
                <c:pt idx="4">
                  <c:v>May</c:v>
                </c:pt>
                <c:pt idx="5">
                  <c:v>Jun</c:v>
                </c:pt>
                <c:pt idx="6">
                  <c:v>Jul</c:v>
                </c:pt>
                <c:pt idx="7">
                  <c:v>Aug</c:v>
                </c:pt>
                <c:pt idx="8">
                  <c:v>Sep</c:v>
                </c:pt>
              </c:strCache>
            </c:strRef>
          </c:cat>
          <c:val>
            <c:numRef>
              <c:f>Sheet2!$P$10:$P$19</c:f>
              <c:numCache>
                <c:formatCode>General</c:formatCode>
                <c:ptCount val="9"/>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extLst>
            <c:ext xmlns:c16="http://schemas.microsoft.com/office/drawing/2014/chart" uri="{C3380CC4-5D6E-409C-BE32-E72D297353CC}">
              <c16:uniqueId val="{00000001-6F7F-4E6E-A1BA-CFFB6324F9F0}"/>
            </c:ext>
          </c:extLst>
        </c:ser>
        <c:dLbls>
          <c:dLblPos val="ctr"/>
          <c:showLegendKey val="0"/>
          <c:showVal val="1"/>
          <c:showCatName val="0"/>
          <c:showSerName val="0"/>
          <c:showPercent val="0"/>
          <c:showBubbleSize val="0"/>
        </c:dLbls>
        <c:gapWidth val="150"/>
        <c:overlap val="100"/>
        <c:axId val="564597295"/>
        <c:axId val="564596335"/>
      </c:barChart>
      <c:catAx>
        <c:axId val="56459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596335"/>
        <c:crosses val="autoZero"/>
        <c:auto val="1"/>
        <c:lblAlgn val="ctr"/>
        <c:lblOffset val="100"/>
        <c:noMultiLvlLbl val="0"/>
      </c:catAx>
      <c:valAx>
        <c:axId val="56459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597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[DASH134.xlsx]Sheet2!PivotTable4</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Sheet2!$O$23</c:f>
              <c:strCache>
                <c:ptCount val="1"/>
                <c:pt idx="0">
                  <c:v>Total</c:v>
                </c:pt>
              </c:strCache>
            </c:strRef>
          </c:tx>
          <c:spPr>
            <a:ln w="28575" cap="rnd">
              <a:solidFill>
                <a:schemeClr val="accent6">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Sheet2!$N$24:$N$33</c:f>
              <c:strCache>
                <c:ptCount val="9"/>
                <c:pt idx="0">
                  <c:v>Jan</c:v>
                </c:pt>
                <c:pt idx="1">
                  <c:v>Feb</c:v>
                </c:pt>
                <c:pt idx="2">
                  <c:v>Mar</c:v>
                </c:pt>
                <c:pt idx="3">
                  <c:v>Apr</c:v>
                </c:pt>
                <c:pt idx="4">
                  <c:v>May</c:v>
                </c:pt>
                <c:pt idx="5">
                  <c:v>Jun</c:v>
                </c:pt>
                <c:pt idx="6">
                  <c:v>Jul</c:v>
                </c:pt>
                <c:pt idx="7">
                  <c:v>Aug</c:v>
                </c:pt>
                <c:pt idx="8">
                  <c:v>Sep</c:v>
                </c:pt>
              </c:strCache>
            </c:strRef>
          </c:cat>
          <c:val>
            <c:numRef>
              <c:f>Sheet2!$O$24:$O$33</c:f>
              <c:numCache>
                <c:formatCode>General</c:formatCode>
                <c:ptCount val="9"/>
                <c:pt idx="0">
                  <c:v>300</c:v>
                </c:pt>
                <c:pt idx="1">
                  <c:v>310</c:v>
                </c:pt>
                <c:pt idx="2">
                  <c:v>300</c:v>
                </c:pt>
                <c:pt idx="3">
                  <c:v>700</c:v>
                </c:pt>
                <c:pt idx="4">
                  <c:v>650</c:v>
                </c:pt>
                <c:pt idx="5">
                  <c:v>1600</c:v>
                </c:pt>
                <c:pt idx="6">
                  <c:v>1800</c:v>
                </c:pt>
                <c:pt idx="7">
                  <c:v>1700</c:v>
                </c:pt>
                <c:pt idx="8">
                  <c:v>2000</c:v>
                </c:pt>
              </c:numCache>
            </c:numRef>
          </c:val>
          <c:smooth val="0"/>
          <c:extLst>
            <c:ext xmlns:c16="http://schemas.microsoft.com/office/drawing/2014/chart" uri="{C3380CC4-5D6E-409C-BE32-E72D297353CC}">
              <c16:uniqueId val="{00000000-930A-41C6-9653-71B9BFB9656B}"/>
            </c:ext>
          </c:extLst>
        </c:ser>
        <c:dLbls>
          <c:dLblPos val="t"/>
          <c:showLegendKey val="0"/>
          <c:showVal val="1"/>
          <c:showCatName val="0"/>
          <c:showSerName val="0"/>
          <c:showPercent val="0"/>
          <c:showBubbleSize val="0"/>
        </c:dLbls>
        <c:smooth val="0"/>
        <c:axId val="1857412783"/>
        <c:axId val="1857413263"/>
      </c:lineChart>
      <c:catAx>
        <c:axId val="1857412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413263"/>
        <c:crosses val="autoZero"/>
        <c:auto val="1"/>
        <c:lblAlgn val="ctr"/>
        <c:lblOffset val="100"/>
        <c:noMultiLvlLbl val="0"/>
      </c:catAx>
      <c:valAx>
        <c:axId val="185741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412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[DASH134.xlsx]Sheet2!PivotTable5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Sheet2!$R$23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Sheet2!$Q$24:$Q$33</c:f>
              <c:strCache>
                <c:ptCount val="9"/>
                <c:pt idx="0">
                  <c:v>Jan</c:v>
                </c:pt>
                <c:pt idx="1">
                  <c:v>Feb</c:v>
                </c:pt>
                <c:pt idx="2">
                  <c:v>Mar</c:v>
                </c:pt>
                <c:pt idx="3">
                  <c:v>Apr</c:v>
                </c:pt>
                <c:pt idx="4">
                  <c:v>May</c:v>
                </c:pt>
                <c:pt idx="5">
                  <c:v>Jun</c:v>
                </c:pt>
                <c:pt idx="6">
                  <c:v>Jul</c:v>
                </c:pt>
                <c:pt idx="7">
                  <c:v>Aug</c:v>
                </c:pt>
                <c:pt idx="8">
                  <c:v>Sep</c:v>
                </c:pt>
              </c:strCache>
            </c:strRef>
          </c:cat>
          <c:val>
            <c:numRef>
              <c:f>Sheet2!$R$24:$R$33</c:f>
              <c:numCache>
                <c:formatCode>General</c:formatCode>
                <c:ptCount val="9"/>
                <c:pt idx="0">
                  <c:v>19466</c:v>
                </c:pt>
                <c:pt idx="1">
                  <c:v>29431</c:v>
                </c:pt>
                <c:pt idx="2">
                  <c:v>35500</c:v>
                </c:pt>
                <c:pt idx="3">
                  <c:v>29000</c:v>
                </c:pt>
                <c:pt idx="4">
                  <c:v>128000</c:v>
                </c:pt>
                <c:pt idx="5">
                  <c:v>139214</c:v>
                </c:pt>
                <c:pt idx="6">
                  <c:v>172000</c:v>
                </c:pt>
                <c:pt idx="7">
                  <c:v>172500</c:v>
                </c:pt>
                <c:pt idx="8">
                  <c:v>166000</c:v>
                </c:pt>
              </c:numCache>
            </c:numRef>
          </c:val>
          <c:extLst>
            <c:ext xmlns:c16="http://schemas.microsoft.com/office/drawing/2014/chart" uri="{C3380CC4-5D6E-409C-BE32-E72D297353CC}">
              <c16:uniqueId val="{00000000-5B96-4AD0-8C75-D42B870C3660}"/>
            </c:ext>
          </c:extLst>
        </c:ser>
        <c:dLbls>
          <c:dLblPos val="outEnd"/>
          <c:showLegendKey val="0"/>
          <c:showVal val="1"/>
          <c:showCatName val="0"/>
          <c:showSerName val="0"/>
          <c:showPercent val="0"/>
          <c:showBubbleSize val="0"/>
        </c:dLbls>
        <c:gapWidth val="182"/>
        <c:axId val="363874255"/>
        <c:axId val="363875215"/>
      </c:barChart>
      <c:catAx>
        <c:axId val="363874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875215"/>
        <c:crosses val="autoZero"/>
        <c:auto val="1"/>
        <c:lblAlgn val="ctr"/>
        <c:lblOffset val="100"/>
        <c:noMultiLvlLbl val="0"/>
      </c:catAx>
      <c:valAx>
        <c:axId val="363875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87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156370</xdr:colOff>
      <xdr:row>4</xdr:row>
      <xdr:rowOff>149327</xdr:rowOff>
    </xdr:from>
    <xdr:to>
      <xdr:col>3</xdr:col>
      <xdr:colOff>458611</xdr:colOff>
      <xdr:row>20</xdr:row>
      <xdr:rowOff>94074</xdr:rowOff>
    </xdr:to>
    <xdr:sp macro="" textlink="">
      <xdr:nvSpPr>
        <xdr:cNvPr id="10" name="Rectangle 9">
          <a:extLst>
            <a:ext uri="{FF2B5EF4-FFF2-40B4-BE49-F238E27FC236}">
              <a16:creationId xmlns:a16="http://schemas.microsoft.com/office/drawing/2014/main" id="{A2245BCB-B2CE-9DCB-878B-153885FF0821}"/>
            </a:ext>
          </a:extLst>
        </xdr:cNvPr>
        <xdr:cNvSpPr/>
      </xdr:nvSpPr>
      <xdr:spPr>
        <a:xfrm>
          <a:off x="156370" y="901920"/>
          <a:ext cx="2136685" cy="2955117"/>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solidFill>
                <a:schemeClr val="tx1"/>
              </a:solidFill>
            </a:rPr>
            <a:t>Slicers add filter per</a:t>
          </a:r>
          <a:r>
            <a:rPr lang="en-IN" sz="2000" baseline="0">
              <a:solidFill>
                <a:schemeClr val="tx1"/>
              </a:solidFill>
            </a:rPr>
            <a:t> month</a:t>
          </a:r>
          <a:endParaRPr lang="en-IN" sz="2000">
            <a:solidFill>
              <a:schemeClr val="tx1"/>
            </a:solidFill>
          </a:endParaRPr>
        </a:p>
      </xdr:txBody>
    </xdr:sp>
    <xdr:clientData/>
  </xdr:twoCellAnchor>
  <xdr:twoCellAnchor>
    <xdr:from>
      <xdr:col>0</xdr:col>
      <xdr:colOff>179419</xdr:colOff>
      <xdr:row>20</xdr:row>
      <xdr:rowOff>184135</xdr:rowOff>
    </xdr:from>
    <xdr:to>
      <xdr:col>3</xdr:col>
      <xdr:colOff>481660</xdr:colOff>
      <xdr:row>37</xdr:row>
      <xdr:rowOff>1</xdr:rowOff>
    </xdr:to>
    <xdr:sp macro="" textlink="">
      <xdr:nvSpPr>
        <xdr:cNvPr id="12" name="Rectangle 11">
          <a:extLst>
            <a:ext uri="{FF2B5EF4-FFF2-40B4-BE49-F238E27FC236}">
              <a16:creationId xmlns:a16="http://schemas.microsoft.com/office/drawing/2014/main" id="{86524746-A075-44BF-9639-9FE51469CBB8}"/>
            </a:ext>
          </a:extLst>
        </xdr:cNvPr>
        <xdr:cNvSpPr/>
      </xdr:nvSpPr>
      <xdr:spPr>
        <a:xfrm>
          <a:off x="179419" y="3947098"/>
          <a:ext cx="2136685" cy="3014384"/>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2000">
              <a:solidFill>
                <a:schemeClr val="tx1"/>
              </a:solidFill>
              <a:effectLst/>
              <a:latin typeface="+mn-lt"/>
              <a:ea typeface="+mn-ea"/>
              <a:cs typeface="+mn-cs"/>
            </a:rPr>
            <a:t>Slicers add filter per</a:t>
          </a:r>
          <a:r>
            <a:rPr lang="en-IN" sz="2000" baseline="0">
              <a:solidFill>
                <a:schemeClr val="tx1"/>
              </a:solidFill>
              <a:effectLst/>
              <a:latin typeface="+mn-lt"/>
              <a:ea typeface="+mn-ea"/>
              <a:cs typeface="+mn-cs"/>
            </a:rPr>
            <a:t> region</a:t>
          </a:r>
          <a:endParaRPr lang="en-IN" sz="2000">
            <a:solidFill>
              <a:schemeClr val="tx1"/>
            </a:solidFill>
            <a:effectLst/>
          </a:endParaRPr>
        </a:p>
      </xdr:txBody>
    </xdr:sp>
    <xdr:clientData/>
  </xdr:twoCellAnchor>
  <xdr:twoCellAnchor>
    <xdr:from>
      <xdr:col>0</xdr:col>
      <xdr:colOff>190707</xdr:colOff>
      <xdr:row>37</xdr:row>
      <xdr:rowOff>105834</xdr:rowOff>
    </xdr:from>
    <xdr:to>
      <xdr:col>3</xdr:col>
      <xdr:colOff>446852</xdr:colOff>
      <xdr:row>44</xdr:row>
      <xdr:rowOff>70086</xdr:rowOff>
    </xdr:to>
    <xdr:sp macro="" textlink="">
      <xdr:nvSpPr>
        <xdr:cNvPr id="13" name="Rectangle 12">
          <a:extLst>
            <a:ext uri="{FF2B5EF4-FFF2-40B4-BE49-F238E27FC236}">
              <a16:creationId xmlns:a16="http://schemas.microsoft.com/office/drawing/2014/main" id="{B4318E4C-11E1-4C57-BC2D-BBABEEBECCFC}"/>
            </a:ext>
          </a:extLst>
        </xdr:cNvPr>
        <xdr:cNvSpPr/>
      </xdr:nvSpPr>
      <xdr:spPr>
        <a:xfrm>
          <a:off x="190707" y="7067315"/>
          <a:ext cx="2090589" cy="128129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solidFill>
                <a:sysClr val="windowText" lastClr="000000"/>
              </a:solidFill>
            </a:rPr>
            <a:t>Slicers add</a:t>
          </a:r>
          <a:r>
            <a:rPr lang="en-IN" sz="2000" baseline="0">
              <a:solidFill>
                <a:sysClr val="windowText" lastClr="000000"/>
              </a:solidFill>
            </a:rPr>
            <a:t> per Filter per quater</a:t>
          </a:r>
          <a:endParaRPr lang="en-IN" sz="2000">
            <a:solidFill>
              <a:sysClr val="windowText" lastClr="000000"/>
            </a:solidFill>
          </a:endParaRPr>
        </a:p>
      </xdr:txBody>
    </xdr:sp>
    <xdr:clientData/>
  </xdr:twoCellAnchor>
  <xdr:twoCellAnchor>
    <xdr:from>
      <xdr:col>4</xdr:col>
      <xdr:colOff>50066</xdr:colOff>
      <xdr:row>4</xdr:row>
      <xdr:rowOff>137098</xdr:rowOff>
    </xdr:from>
    <xdr:to>
      <xdr:col>29</xdr:col>
      <xdr:colOff>352778</xdr:colOff>
      <xdr:row>44</xdr:row>
      <xdr:rowOff>70555</xdr:rowOff>
    </xdr:to>
    <xdr:sp macro="" textlink="">
      <xdr:nvSpPr>
        <xdr:cNvPr id="14" name="Rectangle 13">
          <a:extLst>
            <a:ext uri="{FF2B5EF4-FFF2-40B4-BE49-F238E27FC236}">
              <a16:creationId xmlns:a16="http://schemas.microsoft.com/office/drawing/2014/main" id="{968F0DFA-6D34-43F7-94BD-0323D9220309}"/>
            </a:ext>
          </a:extLst>
        </xdr:cNvPr>
        <xdr:cNvSpPr/>
      </xdr:nvSpPr>
      <xdr:spPr>
        <a:xfrm>
          <a:off x="2495992" y="889691"/>
          <a:ext cx="15589749" cy="7459383"/>
        </a:xfrm>
        <a:prstGeom prst="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122346</xdr:colOff>
      <xdr:row>5</xdr:row>
      <xdr:rowOff>142862</xdr:rowOff>
    </xdr:from>
    <xdr:to>
      <xdr:col>29</xdr:col>
      <xdr:colOff>157624</xdr:colOff>
      <xdr:row>12</xdr:row>
      <xdr:rowOff>154621</xdr:rowOff>
    </xdr:to>
    <xdr:sp macro="" textlink="">
      <xdr:nvSpPr>
        <xdr:cNvPr id="15" name="Rectangle: Rounded Corners 14">
          <a:extLst>
            <a:ext uri="{FF2B5EF4-FFF2-40B4-BE49-F238E27FC236}">
              <a16:creationId xmlns:a16="http://schemas.microsoft.com/office/drawing/2014/main" id="{D09F31F2-B091-3502-26F1-E6F48036BE0F}"/>
            </a:ext>
          </a:extLst>
        </xdr:cNvPr>
        <xdr:cNvSpPr/>
      </xdr:nvSpPr>
      <xdr:spPr>
        <a:xfrm>
          <a:off x="2554261" y="1088607"/>
          <a:ext cx="15234746" cy="1335801"/>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6000" b="1">
              <a:solidFill>
                <a:schemeClr val="accent6">
                  <a:lumMod val="75000"/>
                </a:schemeClr>
              </a:solidFill>
              <a:latin typeface="Times New Roman" panose="02020603050405020304" pitchFamily="18" charset="0"/>
              <a:cs typeface="Times New Roman" panose="02020603050405020304" pitchFamily="18" charset="0"/>
            </a:rPr>
            <a:t>Excel Dashboard</a:t>
          </a:r>
          <a:r>
            <a:rPr lang="en-IN" sz="4800" baseline="0">
              <a:solidFill>
                <a:schemeClr val="accent6">
                  <a:lumMod val="75000"/>
                </a:schemeClr>
              </a:solidFill>
              <a:latin typeface="Times New Roman" panose="02020603050405020304" pitchFamily="18" charset="0"/>
              <a:cs typeface="Times New Roman" panose="02020603050405020304" pitchFamily="18" charset="0"/>
            </a:rPr>
            <a:t> </a:t>
          </a:r>
          <a:endParaRPr lang="en-IN" sz="4800">
            <a:solidFill>
              <a:schemeClr val="accent6">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222954</xdr:colOff>
      <xdr:row>13</xdr:row>
      <xdr:rowOff>181328</xdr:rowOff>
    </xdr:from>
    <xdr:to>
      <xdr:col>12</xdr:col>
      <xdr:colOff>399814</xdr:colOff>
      <xdr:row>21</xdr:row>
      <xdr:rowOff>47037</xdr:rowOff>
    </xdr:to>
    <xdr:sp macro="" textlink="">
      <xdr:nvSpPr>
        <xdr:cNvPr id="16" name="Rectangle: Rounded Corners 15">
          <a:extLst>
            <a:ext uri="{FF2B5EF4-FFF2-40B4-BE49-F238E27FC236}">
              <a16:creationId xmlns:a16="http://schemas.microsoft.com/office/drawing/2014/main" id="{05806AA7-E418-4FB2-A30C-D9D32EC3B6D6}"/>
            </a:ext>
          </a:extLst>
        </xdr:cNvPr>
        <xdr:cNvSpPr/>
      </xdr:nvSpPr>
      <xdr:spPr>
        <a:xfrm>
          <a:off x="2668880" y="2627254"/>
          <a:ext cx="5068712" cy="1370894"/>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solidFill>
                <a:schemeClr val="accent6">
                  <a:lumMod val="75000"/>
                </a:schemeClr>
              </a:solidFill>
              <a:latin typeface="Times New Roman" panose="02020603050405020304" pitchFamily="18" charset="0"/>
              <a:cs typeface="Times New Roman" panose="02020603050405020304" pitchFamily="18" charset="0"/>
            </a:rPr>
            <a:t>Sales</a:t>
          </a:r>
        </a:p>
      </xdr:txBody>
    </xdr:sp>
    <xdr:clientData/>
  </xdr:twoCellAnchor>
  <xdr:twoCellAnchor>
    <xdr:from>
      <xdr:col>21</xdr:col>
      <xdr:colOff>176389</xdr:colOff>
      <xdr:row>13</xdr:row>
      <xdr:rowOff>146050</xdr:rowOff>
    </xdr:from>
    <xdr:to>
      <xdr:col>29</xdr:col>
      <xdr:colOff>152872</xdr:colOff>
      <xdr:row>21</xdr:row>
      <xdr:rowOff>18109</xdr:rowOff>
    </xdr:to>
    <xdr:sp macro="" textlink="">
      <xdr:nvSpPr>
        <xdr:cNvPr id="17" name="Rectangle: Rounded Corners 16">
          <a:extLst>
            <a:ext uri="{FF2B5EF4-FFF2-40B4-BE49-F238E27FC236}">
              <a16:creationId xmlns:a16="http://schemas.microsoft.com/office/drawing/2014/main" id="{A772E582-2725-4E29-9EA6-66B05F13AEA7}"/>
            </a:ext>
          </a:extLst>
        </xdr:cNvPr>
        <xdr:cNvSpPr/>
      </xdr:nvSpPr>
      <xdr:spPr>
        <a:xfrm>
          <a:off x="13017500" y="2591976"/>
          <a:ext cx="4868335" cy="1377244"/>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solidFill>
                <a:schemeClr val="accent6">
                  <a:lumMod val="75000"/>
                </a:schemeClr>
              </a:solidFill>
              <a:latin typeface="Times New Roman" panose="02020603050405020304" pitchFamily="18" charset="0"/>
              <a:cs typeface="Times New Roman" panose="02020603050405020304" pitchFamily="18" charset="0"/>
            </a:rPr>
            <a:t>Margin</a:t>
          </a:r>
        </a:p>
      </xdr:txBody>
    </xdr:sp>
    <xdr:clientData/>
  </xdr:twoCellAnchor>
  <xdr:twoCellAnchor>
    <xdr:from>
      <xdr:col>12</xdr:col>
      <xdr:colOff>517408</xdr:colOff>
      <xdr:row>13</xdr:row>
      <xdr:rowOff>169569</xdr:rowOff>
    </xdr:from>
    <xdr:to>
      <xdr:col>21</xdr:col>
      <xdr:colOff>82315</xdr:colOff>
      <xdr:row>21</xdr:row>
      <xdr:rowOff>41628</xdr:rowOff>
    </xdr:to>
    <xdr:sp macro="" textlink="">
      <xdr:nvSpPr>
        <xdr:cNvPr id="18" name="Rectangle: Rounded Corners 17">
          <a:extLst>
            <a:ext uri="{FF2B5EF4-FFF2-40B4-BE49-F238E27FC236}">
              <a16:creationId xmlns:a16="http://schemas.microsoft.com/office/drawing/2014/main" id="{8C5DD2E4-8378-4D79-8388-3A9FBD00D78A}"/>
            </a:ext>
          </a:extLst>
        </xdr:cNvPr>
        <xdr:cNvSpPr/>
      </xdr:nvSpPr>
      <xdr:spPr>
        <a:xfrm>
          <a:off x="7855186" y="2615495"/>
          <a:ext cx="5068240" cy="1377244"/>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solidFill>
                <a:schemeClr val="accent6">
                  <a:lumMod val="75000"/>
                </a:schemeClr>
              </a:solidFill>
              <a:latin typeface="Times New Roman" panose="02020603050405020304" pitchFamily="18" charset="0"/>
              <a:cs typeface="Times New Roman" panose="02020603050405020304" pitchFamily="18" charset="0"/>
            </a:rPr>
            <a:t>Profit</a:t>
          </a:r>
        </a:p>
      </xdr:txBody>
    </xdr:sp>
    <xdr:clientData/>
  </xdr:twoCellAnchor>
  <xdr:twoCellAnchor>
    <xdr:from>
      <xdr:col>4</xdr:col>
      <xdr:colOff>211668</xdr:colOff>
      <xdr:row>22</xdr:row>
      <xdr:rowOff>58797</xdr:rowOff>
    </xdr:from>
    <xdr:to>
      <xdr:col>16</xdr:col>
      <xdr:colOff>388055</xdr:colOff>
      <xdr:row>43</xdr:row>
      <xdr:rowOff>11760</xdr:rowOff>
    </xdr:to>
    <xdr:sp macro="" textlink="">
      <xdr:nvSpPr>
        <xdr:cNvPr id="19" name="Rectangle 18">
          <a:extLst>
            <a:ext uri="{FF2B5EF4-FFF2-40B4-BE49-F238E27FC236}">
              <a16:creationId xmlns:a16="http://schemas.microsoft.com/office/drawing/2014/main" id="{1C5545EE-CF72-8840-4BAE-B923E7C77692}"/>
            </a:ext>
          </a:extLst>
        </xdr:cNvPr>
        <xdr:cNvSpPr/>
      </xdr:nvSpPr>
      <xdr:spPr>
        <a:xfrm>
          <a:off x="2657594" y="4198056"/>
          <a:ext cx="7514165" cy="3904074"/>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solidFill>
                <a:sysClr val="windowText" lastClr="000000"/>
              </a:solidFill>
            </a:rPr>
            <a:t>Sales</a:t>
          </a:r>
          <a:r>
            <a:rPr lang="en-IN" sz="2000" baseline="0">
              <a:solidFill>
                <a:sysClr val="windowText" lastClr="000000"/>
              </a:solidFill>
            </a:rPr>
            <a:t> per month</a:t>
          </a:r>
          <a:endParaRPr lang="en-IN" sz="2000">
            <a:solidFill>
              <a:sysClr val="windowText" lastClr="000000"/>
            </a:solidFill>
          </a:endParaRPr>
        </a:p>
      </xdr:txBody>
    </xdr:sp>
    <xdr:clientData/>
  </xdr:twoCellAnchor>
  <xdr:twoCellAnchor>
    <xdr:from>
      <xdr:col>16</xdr:col>
      <xdr:colOff>563975</xdr:colOff>
      <xdr:row>22</xdr:row>
      <xdr:rowOff>70086</xdr:rowOff>
    </xdr:from>
    <xdr:to>
      <xdr:col>29</xdr:col>
      <xdr:colOff>128881</xdr:colOff>
      <xdr:row>32</xdr:row>
      <xdr:rowOff>0</xdr:rowOff>
    </xdr:to>
    <xdr:sp macro="" textlink="">
      <xdr:nvSpPr>
        <xdr:cNvPr id="21" name="Rectangle 20">
          <a:extLst>
            <a:ext uri="{FF2B5EF4-FFF2-40B4-BE49-F238E27FC236}">
              <a16:creationId xmlns:a16="http://schemas.microsoft.com/office/drawing/2014/main" id="{6043227A-FF6F-449B-9A68-5251FBE2B082}"/>
            </a:ext>
          </a:extLst>
        </xdr:cNvPr>
        <xdr:cNvSpPr/>
      </xdr:nvSpPr>
      <xdr:spPr>
        <a:xfrm>
          <a:off x="10347679" y="4209345"/>
          <a:ext cx="7514165" cy="1811396"/>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solidFill>
                <a:sysClr val="windowText" lastClr="000000"/>
              </a:solidFill>
            </a:rPr>
            <a:t>Customers</a:t>
          </a:r>
          <a:r>
            <a:rPr lang="en-IN" sz="2000" baseline="0">
              <a:solidFill>
                <a:sysClr val="windowText" lastClr="000000"/>
              </a:solidFill>
            </a:rPr>
            <a:t> per month</a:t>
          </a:r>
          <a:endParaRPr lang="en-IN" sz="2000">
            <a:solidFill>
              <a:sysClr val="windowText" lastClr="000000"/>
            </a:solidFill>
          </a:endParaRPr>
        </a:p>
      </xdr:txBody>
    </xdr:sp>
    <xdr:clientData/>
  </xdr:twoCellAnchor>
  <xdr:twoCellAnchor>
    <xdr:from>
      <xdr:col>16</xdr:col>
      <xdr:colOff>587023</xdr:colOff>
      <xdr:row>32</xdr:row>
      <xdr:rowOff>117592</xdr:rowOff>
    </xdr:from>
    <xdr:to>
      <xdr:col>29</xdr:col>
      <xdr:colOff>151929</xdr:colOff>
      <xdr:row>43</xdr:row>
      <xdr:rowOff>34807</xdr:rowOff>
    </xdr:to>
    <xdr:sp macro="" textlink="">
      <xdr:nvSpPr>
        <xdr:cNvPr id="22" name="Rectangle 21">
          <a:extLst>
            <a:ext uri="{FF2B5EF4-FFF2-40B4-BE49-F238E27FC236}">
              <a16:creationId xmlns:a16="http://schemas.microsoft.com/office/drawing/2014/main" id="{B69755C8-76CD-4534-A052-B9782F94DB03}"/>
            </a:ext>
          </a:extLst>
        </xdr:cNvPr>
        <xdr:cNvSpPr/>
      </xdr:nvSpPr>
      <xdr:spPr>
        <a:xfrm>
          <a:off x="10370727" y="6138333"/>
          <a:ext cx="7514165" cy="1986844"/>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solidFill>
                <a:sysClr val="windowText" lastClr="000000"/>
              </a:solidFill>
            </a:rPr>
            <a:t>Profit per region</a:t>
          </a:r>
        </a:p>
      </xdr:txBody>
    </xdr:sp>
    <xdr:clientData/>
  </xdr:twoCellAnchor>
  <xdr:twoCellAnchor>
    <xdr:from>
      <xdr:col>4</xdr:col>
      <xdr:colOff>458611</xdr:colOff>
      <xdr:row>16</xdr:row>
      <xdr:rowOff>70556</xdr:rowOff>
    </xdr:from>
    <xdr:to>
      <xdr:col>8</xdr:col>
      <xdr:colOff>540425</xdr:colOff>
      <xdr:row>19</xdr:row>
      <xdr:rowOff>164629</xdr:rowOff>
    </xdr:to>
    <xdr:sp macro="" textlink="Sheet2!$F$21">
      <xdr:nvSpPr>
        <xdr:cNvPr id="25" name="TextBox 24">
          <a:extLst>
            <a:ext uri="{FF2B5EF4-FFF2-40B4-BE49-F238E27FC236}">
              <a16:creationId xmlns:a16="http://schemas.microsoft.com/office/drawing/2014/main" id="{F6725B52-0604-32D2-91FD-AA32A2A76055}"/>
            </a:ext>
          </a:extLst>
        </xdr:cNvPr>
        <xdr:cNvSpPr txBox="1"/>
      </xdr:nvSpPr>
      <xdr:spPr>
        <a:xfrm>
          <a:off x="2890526" y="3096939"/>
          <a:ext cx="2513729" cy="66152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980540-E97D-4311-A26D-192DA117C7A6}" type="TxLink">
            <a:rPr lang="en-US" sz="4000" b="1" i="0" u="none" strike="noStrike">
              <a:solidFill>
                <a:schemeClr val="accent6">
                  <a:lumMod val="75000"/>
                </a:schemeClr>
              </a:solidFill>
              <a:latin typeface="Times New Roman" panose="02020603050405020304" pitchFamily="18" charset="0"/>
              <a:ea typeface="Calibri"/>
              <a:cs typeface="Times New Roman" panose="02020603050405020304" pitchFamily="18" charset="0"/>
            </a:rPr>
            <a:pPr/>
            <a:t>$7,54,941 </a:t>
          </a:fld>
          <a:endParaRPr lang="en-IN" sz="4000" b="1">
            <a:solidFill>
              <a:schemeClr val="accent6">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152870</xdr:colOff>
      <xdr:row>16</xdr:row>
      <xdr:rowOff>82315</xdr:rowOff>
    </xdr:from>
    <xdr:to>
      <xdr:col>17</xdr:col>
      <xdr:colOff>283724</xdr:colOff>
      <xdr:row>19</xdr:row>
      <xdr:rowOff>176389</xdr:rowOff>
    </xdr:to>
    <xdr:sp macro="" textlink="Sheet2!$F$22">
      <xdr:nvSpPr>
        <xdr:cNvPr id="26" name="TextBox 25">
          <a:extLst>
            <a:ext uri="{FF2B5EF4-FFF2-40B4-BE49-F238E27FC236}">
              <a16:creationId xmlns:a16="http://schemas.microsoft.com/office/drawing/2014/main" id="{B63C759B-53E2-C5B1-7079-A711FF99DE45}"/>
            </a:ext>
          </a:extLst>
        </xdr:cNvPr>
        <xdr:cNvSpPr txBox="1"/>
      </xdr:nvSpPr>
      <xdr:spPr>
        <a:xfrm>
          <a:off x="8056593" y="3108698"/>
          <a:ext cx="2562769" cy="6615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DCAFE3E-0197-428A-8888-01BD2691CDC4}" type="TxLink">
            <a:rPr lang="en-US" sz="4000" b="1" i="0" u="none" strike="noStrike">
              <a:solidFill>
                <a:schemeClr val="accent6">
                  <a:lumMod val="75000"/>
                </a:schemeClr>
              </a:solidFill>
              <a:latin typeface="Times New Roman" panose="02020603050405020304" pitchFamily="18" charset="0"/>
              <a:ea typeface="Calibri"/>
              <a:cs typeface="Times New Roman" panose="02020603050405020304" pitchFamily="18" charset="0"/>
            </a:rPr>
            <a:pPr/>
            <a:t>$9,360 </a:t>
          </a:fld>
          <a:endParaRPr lang="en-IN" sz="4000" b="1">
            <a:solidFill>
              <a:schemeClr val="accent6">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328790</xdr:colOff>
      <xdr:row>16</xdr:row>
      <xdr:rowOff>70086</xdr:rowOff>
    </xdr:from>
    <xdr:to>
      <xdr:col>25</xdr:col>
      <xdr:colOff>594469</xdr:colOff>
      <xdr:row>19</xdr:row>
      <xdr:rowOff>164160</xdr:rowOff>
    </xdr:to>
    <xdr:sp macro="" textlink="Sheet2!$F$23">
      <xdr:nvSpPr>
        <xdr:cNvPr id="27" name="TextBox 26">
          <a:extLst>
            <a:ext uri="{FF2B5EF4-FFF2-40B4-BE49-F238E27FC236}">
              <a16:creationId xmlns:a16="http://schemas.microsoft.com/office/drawing/2014/main" id="{93A79532-3AE6-40E1-A3D7-C2C1173796E0}"/>
            </a:ext>
          </a:extLst>
        </xdr:cNvPr>
        <xdr:cNvSpPr txBox="1"/>
      </xdr:nvSpPr>
      <xdr:spPr>
        <a:xfrm>
          <a:off x="13096343" y="3096469"/>
          <a:ext cx="2697594" cy="6615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0A9A19B-F1FF-4E92-8D9F-2234F360AF2F}" type="TxLink">
            <a:rPr lang="en-US" sz="4000" b="1" i="0" u="none" strike="noStrike">
              <a:solidFill>
                <a:schemeClr val="accent6">
                  <a:lumMod val="75000"/>
                </a:schemeClr>
              </a:solidFill>
              <a:latin typeface="Times New Roman" panose="02020603050405020304" pitchFamily="18" charset="0"/>
              <a:ea typeface="Calibri"/>
              <a:cs typeface="Times New Roman" panose="02020603050405020304" pitchFamily="18" charset="0"/>
            </a:rPr>
            <a:pPr/>
            <a:t>$8,91,111 </a:t>
          </a:fld>
          <a:endParaRPr lang="en-IN" sz="4000" b="1">
            <a:solidFill>
              <a:schemeClr val="accent6">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53294</xdr:colOff>
      <xdr:row>14</xdr:row>
      <xdr:rowOff>40532</xdr:rowOff>
    </xdr:from>
    <xdr:to>
      <xdr:col>12</xdr:col>
      <xdr:colOff>40532</xdr:colOff>
      <xdr:row>20</xdr:row>
      <xdr:rowOff>148617</xdr:rowOff>
    </xdr:to>
    <xdr:graphicFrame macro="">
      <xdr:nvGraphicFramePr>
        <xdr:cNvPr id="28" name="Chart 27">
          <a:extLst>
            <a:ext uri="{FF2B5EF4-FFF2-40B4-BE49-F238E27FC236}">
              <a16:creationId xmlns:a16="http://schemas.microsoft.com/office/drawing/2014/main" id="{650A06CE-7DD1-4090-81AE-A27647A286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391809</xdr:colOff>
      <xdr:row>14</xdr:row>
      <xdr:rowOff>108086</xdr:rowOff>
    </xdr:from>
    <xdr:to>
      <xdr:col>20</xdr:col>
      <xdr:colOff>283724</xdr:colOff>
      <xdr:row>20</xdr:row>
      <xdr:rowOff>67554</xdr:rowOff>
    </xdr:to>
    <xdr:graphicFrame macro="">
      <xdr:nvGraphicFramePr>
        <xdr:cNvPr id="29" name="Chart 28">
          <a:extLst>
            <a:ext uri="{FF2B5EF4-FFF2-40B4-BE49-F238E27FC236}">
              <a16:creationId xmlns:a16="http://schemas.microsoft.com/office/drawing/2014/main" id="{46065557-F7CE-4454-97D8-53290B3ED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297235</xdr:colOff>
      <xdr:row>14</xdr:row>
      <xdr:rowOff>27021</xdr:rowOff>
    </xdr:from>
    <xdr:to>
      <xdr:col>28</xdr:col>
      <xdr:colOff>418830</xdr:colOff>
      <xdr:row>20</xdr:row>
      <xdr:rowOff>27021</xdr:rowOff>
    </xdr:to>
    <xdr:graphicFrame macro="">
      <xdr:nvGraphicFramePr>
        <xdr:cNvPr id="30" name="Chart 29">
          <a:extLst>
            <a:ext uri="{FF2B5EF4-FFF2-40B4-BE49-F238E27FC236}">
              <a16:creationId xmlns:a16="http://schemas.microsoft.com/office/drawing/2014/main" id="{365B3682-3653-42CC-8505-80AD9D0B4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216168</xdr:colOff>
      <xdr:row>22</xdr:row>
      <xdr:rowOff>54042</xdr:rowOff>
    </xdr:from>
    <xdr:to>
      <xdr:col>16</xdr:col>
      <xdr:colOff>391806</xdr:colOff>
      <xdr:row>43</xdr:row>
      <xdr:rowOff>67552</xdr:rowOff>
    </xdr:to>
    <xdr:graphicFrame macro="">
      <xdr:nvGraphicFramePr>
        <xdr:cNvPr id="31" name="Chart 30">
          <a:extLst>
            <a:ext uri="{FF2B5EF4-FFF2-40B4-BE49-F238E27FC236}">
              <a16:creationId xmlns:a16="http://schemas.microsoft.com/office/drawing/2014/main" id="{B96F73C7-0886-48F0-9156-DDD8D34C9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553935</xdr:colOff>
      <xdr:row>22</xdr:row>
      <xdr:rowOff>67553</xdr:rowOff>
    </xdr:from>
    <xdr:to>
      <xdr:col>29</xdr:col>
      <xdr:colOff>121595</xdr:colOff>
      <xdr:row>32</xdr:row>
      <xdr:rowOff>81603</xdr:rowOff>
    </xdr:to>
    <xdr:graphicFrame macro="">
      <xdr:nvGraphicFramePr>
        <xdr:cNvPr id="32" name="Chart 31">
          <a:extLst>
            <a:ext uri="{FF2B5EF4-FFF2-40B4-BE49-F238E27FC236}">
              <a16:creationId xmlns:a16="http://schemas.microsoft.com/office/drawing/2014/main" id="{F7DA7043-EC46-4CB2-962C-69DD1FC914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559049</xdr:colOff>
      <xdr:row>32</xdr:row>
      <xdr:rowOff>138953</xdr:rowOff>
    </xdr:from>
    <xdr:to>
      <xdr:col>29</xdr:col>
      <xdr:colOff>139949</xdr:colOff>
      <xdr:row>43</xdr:row>
      <xdr:rowOff>50053</xdr:rowOff>
    </xdr:to>
    <xdr:graphicFrame macro="">
      <xdr:nvGraphicFramePr>
        <xdr:cNvPr id="33" name="Chart 32">
          <a:extLst>
            <a:ext uri="{FF2B5EF4-FFF2-40B4-BE49-F238E27FC236}">
              <a16:creationId xmlns:a16="http://schemas.microsoft.com/office/drawing/2014/main" id="{5F4DB87D-42A8-40A4-BADB-E1C0F09A8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177800</xdr:colOff>
      <xdr:row>4</xdr:row>
      <xdr:rowOff>152400</xdr:rowOff>
    </xdr:from>
    <xdr:to>
      <xdr:col>3</xdr:col>
      <xdr:colOff>482600</xdr:colOff>
      <xdr:row>20</xdr:row>
      <xdr:rowOff>63500</xdr:rowOff>
    </xdr:to>
    <mc:AlternateContent xmlns:mc="http://schemas.openxmlformats.org/markup-compatibility/2006" xmlns:a14="http://schemas.microsoft.com/office/drawing/2010/main">
      <mc:Choice Requires="a14">
        <xdr:graphicFrame macro="">
          <xdr:nvGraphicFramePr>
            <xdr:cNvPr id="34" name="Month">
              <a:extLst>
                <a:ext uri="{FF2B5EF4-FFF2-40B4-BE49-F238E27FC236}">
                  <a16:creationId xmlns:a16="http://schemas.microsoft.com/office/drawing/2014/main" id="{F033865B-0E86-42D6-A9F6-364EE2575F2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77800" y="899459"/>
              <a:ext cx="2135094" cy="28993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21</xdr:row>
      <xdr:rowOff>0</xdr:rowOff>
    </xdr:from>
    <xdr:to>
      <xdr:col>3</xdr:col>
      <xdr:colOff>469900</xdr:colOff>
      <xdr:row>37</xdr:row>
      <xdr:rowOff>0</xdr:rowOff>
    </xdr:to>
    <mc:AlternateContent xmlns:mc="http://schemas.openxmlformats.org/markup-compatibility/2006" xmlns:a14="http://schemas.microsoft.com/office/drawing/2010/main">
      <mc:Choice Requires="a14">
        <xdr:graphicFrame macro="">
          <xdr:nvGraphicFramePr>
            <xdr:cNvPr id="35" name="Region">
              <a:extLst>
                <a:ext uri="{FF2B5EF4-FFF2-40B4-BE49-F238E27FC236}">
                  <a16:creationId xmlns:a16="http://schemas.microsoft.com/office/drawing/2014/main" id="{B4094E88-A5DD-4886-9F50-E6CB4524BF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0" y="3922059"/>
              <a:ext cx="2109694" cy="29882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37</xdr:row>
      <xdr:rowOff>88900</xdr:rowOff>
    </xdr:from>
    <xdr:to>
      <xdr:col>3</xdr:col>
      <xdr:colOff>457200</xdr:colOff>
      <xdr:row>44</xdr:row>
      <xdr:rowOff>50799</xdr:rowOff>
    </xdr:to>
    <mc:AlternateContent xmlns:mc="http://schemas.openxmlformats.org/markup-compatibility/2006" xmlns:a14="http://schemas.microsoft.com/office/drawing/2010/main">
      <mc:Choice Requires="a14">
        <xdr:graphicFrame macro="">
          <xdr:nvGraphicFramePr>
            <xdr:cNvPr id="36" name="Quarter">
              <a:extLst>
                <a:ext uri="{FF2B5EF4-FFF2-40B4-BE49-F238E27FC236}">
                  <a16:creationId xmlns:a16="http://schemas.microsoft.com/office/drawing/2014/main" id="{C6F5B099-A80B-4FCA-8925-3802994D180E}"/>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90500" y="6999194"/>
              <a:ext cx="2096994" cy="12692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R TANGUDU" refreshedDate="45526.426135532405" createdVersion="8" refreshedVersion="8" minRefreshableVersion="3" recordCount="63" xr:uid="{77449F30-38B0-4CB7-B135-F37341614768}">
  <cacheSource type="worksheet">
    <worksheetSource name="Table_1"/>
  </cacheSource>
  <cacheFields count="12">
    <cacheField name="Month" numFmtId="17">
      <sharedItems containsSemiMixedTypes="0" containsNonDate="0" containsDate="1" containsString="0" minDate="2023-01-01T00:00:00" maxDate="2023-09-02T00:00:00" count="9">
        <d v="2023-01-01T00:00:00"/>
        <d v="2023-02-01T00:00:00"/>
        <d v="2023-03-01T00:00:00"/>
        <d v="2023-04-01T00:00:00"/>
        <d v="2023-05-01T00:00:00"/>
        <d v="2023-06-01T00:00:00"/>
        <d v="2023-07-01T00:00:00"/>
        <d v="2023-08-01T00:00:00"/>
        <d v="2023-09-01T00:00:00"/>
      </sharedItems>
      <fieldGroup par="11"/>
    </cacheField>
    <cacheField name="Region" numFmtId="0">
      <sharedItems count="7">
        <s v="Argentina"/>
        <s v="Brazil"/>
        <s v="Chicaco"/>
        <s v="Chile"/>
        <s v="Columbia"/>
        <s v="Los Angeles"/>
        <s v="Peru"/>
      </sharedItems>
    </cacheField>
    <cacheField name="Sales" numFmtId="164">
      <sharedItems containsSemiMixedTypes="0" containsString="0" containsNumber="1" minValue="1500" maxValue="18571.428571428572" count="15">
        <n v="5000"/>
        <n v="3500"/>
        <n v="1500"/>
        <n v="6000"/>
        <n v="2500"/>
        <n v="10000"/>
        <n v="15000"/>
        <n v="4000"/>
        <n v="8571.4285714285706"/>
        <n v="7857.1428571428569"/>
        <n v="11428.571428571429"/>
        <n v="14285.714285714286"/>
        <n v="18562.957142857143"/>
        <n v="18571.428571428572"/>
        <n v="17857.142857142859"/>
      </sharedItems>
    </cacheField>
    <cacheField name="Profit" numFmtId="0">
      <sharedItems containsSemiMixedTypes="0" containsString="0" containsNumber="1" containsInteger="1" minValue="2000" maxValue="25000"/>
    </cacheField>
    <cacheField name="Target Sales" numFmtId="164">
      <sharedItems containsSemiMixedTypes="0" containsString="0" containsNumber="1" minValue="285.71428571428572" maxValue="5714.2857142857147" count="6">
        <n v="2857.1428571428573"/>
        <n v="1428.5714285714287"/>
        <n v="5714.2857142857147"/>
        <n v="857.14285714285711"/>
        <n v="714.28571428571433"/>
        <n v="285.71428571428572"/>
      </sharedItems>
    </cacheField>
    <cacheField name="Customers" numFmtId="0">
      <sharedItems containsSemiMixedTypes="0" containsString="0" containsNumber="1" containsInteger="1" minValue="15" maxValue="310"/>
    </cacheField>
    <cacheField name="Quarter" numFmtId="0">
      <sharedItems count="3">
        <s v="Quarter 1"/>
        <s v="Quarter 2"/>
        <s v="Quarter 3"/>
      </sharedItems>
    </cacheField>
    <cacheField name="Sales Completion Rate" numFmtId="9">
      <sharedItems containsSemiMixedTypes="0" containsString="0" containsNumber="1" minValue="0.7" maxValue="0.99"/>
    </cacheField>
    <cacheField name="Profit Completion Rate" numFmtId="9">
      <sharedItems containsSemiMixedTypes="0" containsString="0" containsNumber="1" minValue="0.7" maxValue="0.99"/>
    </cacheField>
    <cacheField name="Customer Completion Rate" numFmtId="9">
      <sharedItems containsSemiMixedTypes="0" containsString="0" containsNumber="1" minValue="0.7" maxValue="0.99"/>
    </cacheField>
    <cacheField name="Days (Month)" numFmtId="0" databaseField="0">
      <fieldGroup base="0">
        <rangePr groupBy="days" startDate="2023-01-01T00:00:00" endDate="2023-09-02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9-2023"/>
        </groupItems>
      </fieldGroup>
    </cacheField>
    <cacheField name="Months (Month)" numFmtId="0" databaseField="0">
      <fieldGroup base="0">
        <rangePr groupBy="months" startDate="2023-01-01T00:00:00" endDate="2023-09-02T00:00:00"/>
        <groupItems count="14">
          <s v="&lt;01-01-2023"/>
          <s v="Jan"/>
          <s v="Feb"/>
          <s v="Mar"/>
          <s v="Apr"/>
          <s v="May"/>
          <s v="Jun"/>
          <s v="Jul"/>
          <s v="Aug"/>
          <s v="Sep"/>
          <s v="Oct"/>
          <s v="Nov"/>
          <s v="Dec"/>
          <s v="&gt;02-09-2023"/>
        </groupItems>
      </fieldGroup>
    </cacheField>
  </cacheFields>
  <extLst>
    <ext xmlns:x14="http://schemas.microsoft.com/office/spreadsheetml/2009/9/main" uri="{725AE2AE-9491-48be-B2B4-4EB974FC3084}">
      <x14:pivotCacheDefinition pivotCacheId="11617737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x v="0"/>
    <x v="0"/>
    <n v="2581"/>
    <x v="0"/>
    <n v="80"/>
    <x v="0"/>
    <n v="0.89"/>
    <n v="0.85"/>
    <n v="0.72"/>
  </r>
  <r>
    <x v="0"/>
    <x v="1"/>
    <x v="1"/>
    <n v="3944"/>
    <x v="0"/>
    <n v="30"/>
    <x v="0"/>
    <n v="0.94"/>
    <n v="0.95"/>
    <n v="0.86"/>
  </r>
  <r>
    <x v="0"/>
    <x v="2"/>
    <x v="2"/>
    <n v="3293"/>
    <x v="0"/>
    <n v="15"/>
    <x v="0"/>
    <n v="0.82"/>
    <n v="0.8"/>
    <n v="0.76"/>
  </r>
  <r>
    <x v="0"/>
    <x v="3"/>
    <x v="2"/>
    <n v="2019"/>
    <x v="0"/>
    <n v="40"/>
    <x v="0"/>
    <n v="0.79"/>
    <n v="0.79"/>
    <n v="0.79"/>
  </r>
  <r>
    <x v="0"/>
    <x v="4"/>
    <x v="3"/>
    <n v="2980"/>
    <x v="0"/>
    <n v="100"/>
    <x v="0"/>
    <n v="0.96"/>
    <n v="0.79"/>
    <n v="0.7"/>
  </r>
  <r>
    <x v="0"/>
    <x v="5"/>
    <x v="4"/>
    <n v="2209"/>
    <x v="0"/>
    <n v="15"/>
    <x v="0"/>
    <n v="0.79"/>
    <n v="0.79"/>
    <n v="0.77"/>
  </r>
  <r>
    <x v="0"/>
    <x v="6"/>
    <x v="5"/>
    <n v="2440"/>
    <x v="0"/>
    <n v="20"/>
    <x v="0"/>
    <n v="0.75"/>
    <n v="0.72"/>
    <n v="0.93"/>
  </r>
  <r>
    <x v="1"/>
    <x v="0"/>
    <x v="0"/>
    <n v="2000"/>
    <x v="1"/>
    <n v="90"/>
    <x v="0"/>
    <n v="0.92"/>
    <n v="0.99"/>
    <n v="0.74"/>
  </r>
  <r>
    <x v="1"/>
    <x v="1"/>
    <x v="6"/>
    <n v="14431"/>
    <x v="1"/>
    <n v="30"/>
    <x v="0"/>
    <n v="0.7"/>
    <n v="0.99"/>
    <n v="0.95"/>
  </r>
  <r>
    <x v="1"/>
    <x v="2"/>
    <x v="2"/>
    <n v="3000"/>
    <x v="1"/>
    <n v="15"/>
    <x v="0"/>
    <n v="0.91"/>
    <n v="0.98"/>
    <n v="0.89"/>
  </r>
  <r>
    <x v="1"/>
    <x v="3"/>
    <x v="1"/>
    <n v="4000"/>
    <x v="1"/>
    <n v="40"/>
    <x v="0"/>
    <n v="0.74"/>
    <n v="0.85"/>
    <n v="0.7"/>
  </r>
  <r>
    <x v="1"/>
    <x v="4"/>
    <x v="3"/>
    <n v="2000"/>
    <x v="1"/>
    <n v="100"/>
    <x v="0"/>
    <n v="0.9"/>
    <n v="0.9"/>
    <n v="0.72"/>
  </r>
  <r>
    <x v="1"/>
    <x v="5"/>
    <x v="7"/>
    <n v="2000"/>
    <x v="1"/>
    <n v="15"/>
    <x v="0"/>
    <n v="0.95"/>
    <n v="0.97"/>
    <n v="0.81"/>
  </r>
  <r>
    <x v="1"/>
    <x v="6"/>
    <x v="5"/>
    <n v="2000"/>
    <x v="1"/>
    <n v="20"/>
    <x v="0"/>
    <n v="0.99"/>
    <n v="0.79"/>
    <n v="0.75"/>
  </r>
  <r>
    <x v="2"/>
    <x v="0"/>
    <x v="8"/>
    <n v="4000"/>
    <x v="1"/>
    <n v="45"/>
    <x v="0"/>
    <n v="0.86"/>
    <n v="0.97"/>
    <n v="0.89"/>
  </r>
  <r>
    <x v="2"/>
    <x v="1"/>
    <x v="8"/>
    <n v="6000"/>
    <x v="1"/>
    <n v="43"/>
    <x v="0"/>
    <n v="0.83"/>
    <n v="0.72"/>
    <n v="0.74"/>
  </r>
  <r>
    <x v="2"/>
    <x v="2"/>
    <x v="8"/>
    <n v="6500"/>
    <x v="1"/>
    <n v="43"/>
    <x v="0"/>
    <n v="0.74"/>
    <n v="0.78"/>
    <n v="0.94"/>
  </r>
  <r>
    <x v="2"/>
    <x v="3"/>
    <x v="8"/>
    <n v="12000"/>
    <x v="1"/>
    <n v="43"/>
    <x v="0"/>
    <n v="0.8"/>
    <n v="0.84"/>
    <n v="0.81"/>
  </r>
  <r>
    <x v="2"/>
    <x v="4"/>
    <x v="8"/>
    <n v="3000"/>
    <x v="1"/>
    <n v="43"/>
    <x v="0"/>
    <n v="0.89"/>
    <n v="0.99"/>
    <n v="0.97"/>
  </r>
  <r>
    <x v="2"/>
    <x v="5"/>
    <x v="8"/>
    <n v="2000"/>
    <x v="1"/>
    <n v="40"/>
    <x v="0"/>
    <n v="0.71"/>
    <n v="0.87"/>
    <n v="0.94"/>
  </r>
  <r>
    <x v="2"/>
    <x v="6"/>
    <x v="8"/>
    <n v="2000"/>
    <x v="1"/>
    <n v="43"/>
    <x v="0"/>
    <n v="0.9"/>
    <n v="0.72"/>
    <n v="0.94"/>
  </r>
  <r>
    <x v="3"/>
    <x v="0"/>
    <x v="9"/>
    <n v="3000"/>
    <x v="2"/>
    <n v="100"/>
    <x v="1"/>
    <n v="0.89"/>
    <n v="0.85"/>
    <n v="0.87"/>
  </r>
  <r>
    <x v="3"/>
    <x v="1"/>
    <x v="9"/>
    <n v="4500"/>
    <x v="2"/>
    <n v="100"/>
    <x v="1"/>
    <n v="0.89"/>
    <n v="0.8"/>
    <n v="0.88"/>
  </r>
  <r>
    <x v="3"/>
    <x v="2"/>
    <x v="9"/>
    <n v="5500"/>
    <x v="2"/>
    <n v="100"/>
    <x v="1"/>
    <n v="0.98"/>
    <n v="0.99"/>
    <n v="0.81"/>
  </r>
  <r>
    <x v="3"/>
    <x v="3"/>
    <x v="9"/>
    <n v="10000"/>
    <x v="2"/>
    <n v="100"/>
    <x v="1"/>
    <n v="0.81"/>
    <n v="0.91"/>
    <n v="0.95"/>
  </r>
  <r>
    <x v="3"/>
    <x v="4"/>
    <x v="9"/>
    <n v="2000"/>
    <x v="2"/>
    <n v="100"/>
    <x v="1"/>
    <n v="0.97"/>
    <n v="0.85"/>
    <n v="0.85"/>
  </r>
  <r>
    <x v="3"/>
    <x v="5"/>
    <x v="9"/>
    <n v="2000"/>
    <x v="2"/>
    <n v="100"/>
    <x v="1"/>
    <n v="0.89"/>
    <n v="0.94"/>
    <n v="0.8"/>
  </r>
  <r>
    <x v="3"/>
    <x v="6"/>
    <x v="9"/>
    <n v="2000"/>
    <x v="2"/>
    <n v="100"/>
    <x v="1"/>
    <n v="0.88"/>
    <n v="0.94"/>
    <n v="0.7"/>
  </r>
  <r>
    <x v="4"/>
    <x v="0"/>
    <x v="10"/>
    <n v="20000"/>
    <x v="0"/>
    <n v="90"/>
    <x v="1"/>
    <n v="0.75"/>
    <n v="0.77"/>
    <n v="0.84"/>
  </r>
  <r>
    <x v="4"/>
    <x v="1"/>
    <x v="10"/>
    <n v="17000"/>
    <x v="0"/>
    <n v="80"/>
    <x v="1"/>
    <n v="0.73"/>
    <n v="0.96"/>
    <n v="0.93"/>
  </r>
  <r>
    <x v="4"/>
    <x v="2"/>
    <x v="10"/>
    <n v="16000"/>
    <x v="0"/>
    <n v="90"/>
    <x v="1"/>
    <n v="0.93"/>
    <n v="0.74"/>
    <n v="0.93"/>
  </r>
  <r>
    <x v="4"/>
    <x v="3"/>
    <x v="10"/>
    <n v="12000"/>
    <x v="0"/>
    <n v="110"/>
    <x v="1"/>
    <n v="0.85"/>
    <n v="0.7"/>
    <n v="0.99"/>
  </r>
  <r>
    <x v="4"/>
    <x v="4"/>
    <x v="10"/>
    <n v="20500"/>
    <x v="0"/>
    <n v="90"/>
    <x v="1"/>
    <n v="0.92"/>
    <n v="0.99"/>
    <n v="0.88"/>
  </r>
  <r>
    <x v="4"/>
    <x v="5"/>
    <x v="10"/>
    <n v="21000"/>
    <x v="0"/>
    <n v="100"/>
    <x v="1"/>
    <n v="0.75"/>
    <n v="0.97"/>
    <n v="0.83"/>
  </r>
  <r>
    <x v="4"/>
    <x v="6"/>
    <x v="10"/>
    <n v="21500"/>
    <x v="0"/>
    <n v="90"/>
    <x v="1"/>
    <n v="0.77"/>
    <n v="0.97"/>
    <n v="0.78"/>
  </r>
  <r>
    <x v="5"/>
    <x v="0"/>
    <x v="11"/>
    <n v="22000"/>
    <x v="3"/>
    <n v="228"/>
    <x v="1"/>
    <n v="0.79"/>
    <n v="0.75"/>
    <n v="0.93"/>
  </r>
  <r>
    <x v="5"/>
    <x v="1"/>
    <x v="11"/>
    <n v="18000"/>
    <x v="3"/>
    <n v="220"/>
    <x v="1"/>
    <n v="0.81"/>
    <n v="0.98"/>
    <n v="0.86"/>
  </r>
  <r>
    <x v="5"/>
    <x v="2"/>
    <x v="11"/>
    <n v="18500"/>
    <x v="3"/>
    <n v="228"/>
    <x v="1"/>
    <n v="0.86"/>
    <n v="0.82"/>
    <n v="0.86"/>
  </r>
  <r>
    <x v="5"/>
    <x v="3"/>
    <x v="11"/>
    <n v="14314"/>
    <x v="3"/>
    <n v="238"/>
    <x v="1"/>
    <n v="0.72"/>
    <n v="0.95"/>
    <n v="0.9"/>
  </r>
  <r>
    <x v="5"/>
    <x v="4"/>
    <x v="11"/>
    <n v="21000"/>
    <x v="3"/>
    <n v="228"/>
    <x v="1"/>
    <n v="0.71"/>
    <n v="0.8"/>
    <n v="0.76"/>
  </r>
  <r>
    <x v="5"/>
    <x v="5"/>
    <x v="11"/>
    <n v="22500"/>
    <x v="3"/>
    <n v="230"/>
    <x v="1"/>
    <n v="0.97"/>
    <n v="0.95"/>
    <n v="0.85"/>
  </r>
  <r>
    <x v="5"/>
    <x v="6"/>
    <x v="11"/>
    <n v="22900"/>
    <x v="3"/>
    <n v="228"/>
    <x v="1"/>
    <n v="0.95"/>
    <n v="0.85"/>
    <n v="0.91"/>
  </r>
  <r>
    <x v="6"/>
    <x v="0"/>
    <x v="12"/>
    <n v="25000"/>
    <x v="4"/>
    <n v="250"/>
    <x v="2"/>
    <n v="0.97"/>
    <n v="0.7"/>
    <n v="0.93"/>
  </r>
  <r>
    <x v="6"/>
    <x v="1"/>
    <x v="12"/>
    <n v="22000"/>
    <x v="4"/>
    <n v="240"/>
    <x v="2"/>
    <n v="0.9"/>
    <n v="0.98"/>
    <n v="0.96"/>
  </r>
  <r>
    <x v="6"/>
    <x v="2"/>
    <x v="12"/>
    <n v="25000"/>
    <x v="4"/>
    <n v="270"/>
    <x v="2"/>
    <n v="0.9"/>
    <n v="0.95"/>
    <n v="0.98"/>
  </r>
  <r>
    <x v="6"/>
    <x v="3"/>
    <x v="12"/>
    <n v="25000"/>
    <x v="4"/>
    <n v="259"/>
    <x v="2"/>
    <n v="0.96"/>
    <n v="0.81"/>
    <n v="0.85"/>
  </r>
  <r>
    <x v="6"/>
    <x v="4"/>
    <x v="12"/>
    <n v="25000"/>
    <x v="4"/>
    <n v="260"/>
    <x v="2"/>
    <n v="0.98"/>
    <n v="0.84"/>
    <n v="0.89"/>
  </r>
  <r>
    <x v="6"/>
    <x v="5"/>
    <x v="12"/>
    <n v="25000"/>
    <x v="4"/>
    <n v="260"/>
    <x v="2"/>
    <n v="0.76"/>
    <n v="0.7"/>
    <n v="0.86"/>
  </r>
  <r>
    <x v="6"/>
    <x v="6"/>
    <x v="12"/>
    <n v="25000"/>
    <x v="4"/>
    <n v="261"/>
    <x v="2"/>
    <n v="0.91"/>
    <n v="0.77"/>
    <n v="0.75"/>
  </r>
  <r>
    <x v="7"/>
    <x v="0"/>
    <x v="13"/>
    <n v="25000"/>
    <x v="4"/>
    <n v="242"/>
    <x v="2"/>
    <n v="0.79"/>
    <n v="0.81"/>
    <n v="0.74"/>
  </r>
  <r>
    <x v="7"/>
    <x v="1"/>
    <x v="13"/>
    <n v="22500"/>
    <x v="4"/>
    <n v="250"/>
    <x v="2"/>
    <n v="0.85"/>
    <n v="0.82"/>
    <n v="0.73"/>
  </r>
  <r>
    <x v="7"/>
    <x v="2"/>
    <x v="13"/>
    <n v="25000"/>
    <x v="4"/>
    <n v="242"/>
    <x v="2"/>
    <n v="0.88"/>
    <n v="0.84"/>
    <n v="0.75"/>
  </r>
  <r>
    <x v="7"/>
    <x v="3"/>
    <x v="13"/>
    <n v="25000"/>
    <x v="4"/>
    <n v="242"/>
    <x v="2"/>
    <n v="0.81"/>
    <n v="0.92"/>
    <n v="0.91"/>
  </r>
  <r>
    <x v="7"/>
    <x v="4"/>
    <x v="13"/>
    <n v="25000"/>
    <x v="4"/>
    <n v="242"/>
    <x v="2"/>
    <n v="0.84"/>
    <n v="0.73"/>
    <n v="0.99"/>
  </r>
  <r>
    <x v="7"/>
    <x v="5"/>
    <x v="13"/>
    <n v="25000"/>
    <x v="4"/>
    <n v="240"/>
    <x v="2"/>
    <n v="0.93"/>
    <n v="0.79"/>
    <n v="0.72"/>
  </r>
  <r>
    <x v="7"/>
    <x v="6"/>
    <x v="13"/>
    <n v="25000"/>
    <x v="4"/>
    <n v="242"/>
    <x v="2"/>
    <n v="0.84"/>
    <n v="0.79"/>
    <n v="0.8"/>
  </r>
  <r>
    <x v="8"/>
    <x v="0"/>
    <x v="14"/>
    <n v="22500"/>
    <x v="5"/>
    <n v="285"/>
    <x v="2"/>
    <n v="0.85"/>
    <n v="0.91"/>
    <n v="0.84"/>
  </r>
  <r>
    <x v="8"/>
    <x v="1"/>
    <x v="14"/>
    <n v="21500"/>
    <x v="5"/>
    <n v="275"/>
    <x v="2"/>
    <n v="0.86"/>
    <n v="0.75"/>
    <n v="0.96"/>
  </r>
  <r>
    <x v="8"/>
    <x v="2"/>
    <x v="14"/>
    <n v="24000"/>
    <x v="5"/>
    <n v="285"/>
    <x v="2"/>
    <n v="0.96"/>
    <n v="0.77"/>
    <n v="0.92"/>
  </r>
  <r>
    <x v="8"/>
    <x v="3"/>
    <x v="14"/>
    <n v="24500"/>
    <x v="5"/>
    <n v="290"/>
    <x v="2"/>
    <n v="0.99"/>
    <n v="0.97"/>
    <n v="0.73"/>
  </r>
  <r>
    <x v="8"/>
    <x v="4"/>
    <x v="14"/>
    <n v="24500"/>
    <x v="5"/>
    <n v="310"/>
    <x v="2"/>
    <n v="0.77"/>
    <n v="0.72"/>
    <n v="0.85"/>
  </r>
  <r>
    <x v="8"/>
    <x v="5"/>
    <x v="14"/>
    <n v="24500"/>
    <x v="5"/>
    <n v="270"/>
    <x v="2"/>
    <n v="0.77"/>
    <n v="0.96"/>
    <n v="0.78"/>
  </r>
  <r>
    <x v="8"/>
    <x v="6"/>
    <x v="14"/>
    <n v="24500"/>
    <x v="5"/>
    <n v="285"/>
    <x v="2"/>
    <n v="0.78"/>
    <n v="0.8"/>
    <n v="0.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4D9579-4005-4151-BFC6-937910CCCA4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N23:O33" firstHeaderRow="1" firstDataRow="1" firstDataCol="1"/>
  <pivotFields count="12">
    <pivotField axis="axisRow"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items count="16">
        <item x="2"/>
        <item x="4"/>
        <item x="1"/>
        <item x="7"/>
        <item x="0"/>
        <item x="3"/>
        <item x="9"/>
        <item x="8"/>
        <item x="5"/>
        <item x="10"/>
        <item x="11"/>
        <item x="6"/>
        <item x="14"/>
        <item x="12"/>
        <item x="13"/>
        <item t="default"/>
      </items>
    </pivotField>
    <pivotField showAll="0"/>
    <pivotField numFmtId="164" showAll="0">
      <items count="7">
        <item x="5"/>
        <item x="4"/>
        <item x="3"/>
        <item x="1"/>
        <item x="0"/>
        <item x="2"/>
        <item t="default"/>
      </items>
    </pivotField>
    <pivotField dataField="1" showAll="0"/>
    <pivotField showAll="0">
      <items count="4">
        <item x="0"/>
        <item x="1"/>
        <item x="2"/>
        <item t="default"/>
      </items>
    </pivotField>
    <pivotField numFmtId="9" showAll="0"/>
    <pivotField numFmtId="9"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1"/>
    <field x="10"/>
    <field x="0"/>
  </rowFields>
  <rowItems count="10">
    <i>
      <x v="1"/>
    </i>
    <i>
      <x v="2"/>
    </i>
    <i>
      <x v="3"/>
    </i>
    <i>
      <x v="4"/>
    </i>
    <i>
      <x v="5"/>
    </i>
    <i>
      <x v="6"/>
    </i>
    <i>
      <x v="7"/>
    </i>
    <i>
      <x v="8"/>
    </i>
    <i>
      <x v="9"/>
    </i>
    <i t="grand">
      <x/>
    </i>
  </rowItems>
  <colItems count="1">
    <i/>
  </colItems>
  <dataFields count="1">
    <dataField name="Sum of Customers" fld="5" baseField="11" baseItem="1"/>
  </dataFields>
  <formats count="3">
    <format dxfId="67">
      <pivotArea outline="0" collapsedLevelsAreSubtotals="1" fieldPosition="0"/>
    </format>
    <format dxfId="66">
      <pivotArea field="11" type="button" dataOnly="0" labelOnly="1" outline="0" axis="axisRow" fieldPosition="0"/>
    </format>
    <format dxfId="65">
      <pivotArea outline="0" fieldPosition="0">
        <references count="1">
          <reference field="4294967294" count="1">
            <x v="0"/>
          </reference>
        </references>
      </pivotArea>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51B12F-23B9-4C45-9CFC-EFFBE0E60CD2}" name="Table3"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A14" firstHeaderRow="1" firstDataRow="1" firstDataCol="0"/>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items count="16">
        <item x="2"/>
        <item x="4"/>
        <item x="1"/>
        <item x="7"/>
        <item x="0"/>
        <item x="3"/>
        <item x="9"/>
        <item x="8"/>
        <item x="5"/>
        <item x="10"/>
        <item x="11"/>
        <item x="6"/>
        <item x="14"/>
        <item x="12"/>
        <item x="13"/>
        <item t="default"/>
      </items>
    </pivotField>
    <pivotField showAll="0"/>
    <pivotField numFmtId="164" showAll="0"/>
    <pivotField showAll="0"/>
    <pivotField showAll="0">
      <items count="4">
        <item x="0"/>
        <item x="1"/>
        <item x="2"/>
        <item t="default"/>
      </items>
    </pivotField>
    <pivotField numFmtId="9" showAll="0"/>
    <pivotField dataField="1" numFmtId="9"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Profit Completion Rate" fld="8" subtotal="average" baseField="0" baseItem="0" numFmtId="9"/>
  </dataFields>
  <formats count="1">
    <format dxfId="6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12931C-F517-491C-B96B-B37C81F6B8E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N9:P19" firstHeaderRow="0" firstDataRow="1" firstDataCol="1"/>
  <pivotFields count="12">
    <pivotField axis="axisRow" numFmtId="17" showAll="0">
      <items count="10">
        <item x="0"/>
        <item x="1"/>
        <item x="2"/>
        <item x="3"/>
        <item x="4"/>
        <item x="5"/>
        <item x="6"/>
        <item x="7"/>
        <item x="8"/>
        <item t="default"/>
      </items>
    </pivotField>
    <pivotField showAll="0">
      <items count="8">
        <item x="0"/>
        <item x="1"/>
        <item x="2"/>
        <item x="3"/>
        <item x="4"/>
        <item x="5"/>
        <item x="6"/>
        <item t="default"/>
      </items>
    </pivotField>
    <pivotField dataField="1" numFmtId="164" showAll="0">
      <items count="16">
        <item x="2"/>
        <item x="4"/>
        <item x="1"/>
        <item x="7"/>
        <item x="0"/>
        <item x="3"/>
        <item x="9"/>
        <item x="8"/>
        <item x="5"/>
        <item x="10"/>
        <item x="11"/>
        <item x="6"/>
        <item x="14"/>
        <item x="12"/>
        <item x="13"/>
        <item t="default"/>
      </items>
    </pivotField>
    <pivotField showAll="0"/>
    <pivotField dataField="1" numFmtId="164" showAll="0">
      <items count="7">
        <item x="5"/>
        <item x="4"/>
        <item x="3"/>
        <item x="1"/>
        <item x="0"/>
        <item x="2"/>
        <item t="default"/>
      </items>
    </pivotField>
    <pivotField showAll="0"/>
    <pivotField showAll="0">
      <items count="4">
        <item x="0"/>
        <item x="1"/>
        <item x="2"/>
        <item t="default"/>
      </items>
    </pivotField>
    <pivotField numFmtId="9" showAll="0"/>
    <pivotField numFmtId="9"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1"/>
    <field x="10"/>
    <field x="0"/>
  </rowFields>
  <rowItems count="10">
    <i>
      <x v="1"/>
    </i>
    <i>
      <x v="2"/>
    </i>
    <i>
      <x v="3"/>
    </i>
    <i>
      <x v="4"/>
    </i>
    <i>
      <x v="5"/>
    </i>
    <i>
      <x v="6"/>
    </i>
    <i>
      <x v="7"/>
    </i>
    <i>
      <x v="8"/>
    </i>
    <i>
      <x v="9"/>
    </i>
    <i t="grand">
      <x/>
    </i>
  </rowItems>
  <colFields count="1">
    <field x="-2"/>
  </colFields>
  <colItems count="2">
    <i>
      <x/>
    </i>
    <i i="1">
      <x v="1"/>
    </i>
  </colItems>
  <dataFields count="2">
    <dataField name="Sum of Sales" fld="2" baseField="11" baseItem="1"/>
    <dataField name="Sum of Target Sales" fld="4" baseField="11" baseItem="2"/>
  </dataFields>
  <formats count="4">
    <format dxfId="72">
      <pivotArea outline="0" collapsedLevelsAreSubtotals="1" fieldPosition="0"/>
    </format>
    <format dxfId="71">
      <pivotArea field="11" type="button" dataOnly="0" labelOnly="1" outline="0" axis="axisRow" fieldPosition="0"/>
    </format>
    <format dxfId="70">
      <pivotArea outline="0" fieldPosition="0">
        <references count="1">
          <reference field="4294967294" count="1">
            <x v="0"/>
          </reference>
        </references>
      </pivotArea>
    </format>
    <format dxfId="69">
      <pivotArea outline="0" fieldPosition="0">
        <references count="1">
          <reference field="4294967294" count="1">
            <x v="1"/>
          </reference>
        </references>
      </pivotArea>
    </format>
  </format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56DAC8-B990-409E-AC5F-EF253FC89CF3}" name="Table2"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items count="16">
        <item x="2"/>
        <item x="4"/>
        <item x="1"/>
        <item x="7"/>
        <item x="0"/>
        <item x="3"/>
        <item x="9"/>
        <item x="8"/>
        <item x="5"/>
        <item x="10"/>
        <item x="11"/>
        <item x="6"/>
        <item x="14"/>
        <item x="12"/>
        <item x="13"/>
        <item t="default"/>
      </items>
    </pivotField>
    <pivotField showAll="0"/>
    <pivotField numFmtId="164" showAll="0"/>
    <pivotField showAll="0"/>
    <pivotField showAll="0">
      <items count="4">
        <item x="0"/>
        <item x="1"/>
        <item x="2"/>
        <item t="default"/>
      </items>
    </pivotField>
    <pivotField dataField="1" numFmtId="9" showAll="0"/>
    <pivotField numFmtId="9"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Sales Completion Rate" fld="7" subtotal="average" baseField="0" baseItem="0" numFmtId="9"/>
  </dataFields>
  <formats count="1">
    <format dxfId="7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B5D286-8814-4240-858B-E6507E5F9CB2}" name="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dataField="1" numFmtId="164" showAll="0">
      <items count="16">
        <item x="2"/>
        <item x="4"/>
        <item x="1"/>
        <item x="7"/>
        <item x="0"/>
        <item x="3"/>
        <item x="9"/>
        <item x="8"/>
        <item x="5"/>
        <item x="10"/>
        <item x="11"/>
        <item x="6"/>
        <item x="14"/>
        <item x="12"/>
        <item x="13"/>
        <item t="default"/>
      </items>
    </pivotField>
    <pivotField dataField="1" showAll="0"/>
    <pivotField numFmtId="164" showAll="0"/>
    <pivotField dataField="1" showAll="0"/>
    <pivotField showAll="0">
      <items count="4">
        <item x="0"/>
        <item x="1"/>
        <item x="2"/>
        <item t="default"/>
      </items>
    </pivotField>
    <pivotField numFmtId="9" showAll="0"/>
    <pivotField numFmtId="9"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i="1">
      <x v="1"/>
    </i>
    <i i="2">
      <x v="2"/>
    </i>
  </rowItems>
  <colItems count="1">
    <i/>
  </colItems>
  <dataFields count="3">
    <dataField name="Sum of Sales" fld="2" baseField="0" baseItem="0"/>
    <dataField name="Sum of Customers" fld="5" baseField="0" baseItem="0"/>
    <dataField name="Sum of Profi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9B3253-3177-4BE4-9CE9-92AF7D7D5D48}" name="Table4"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A17" firstHeaderRow="1" firstDataRow="1" firstDataCol="0"/>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items count="16">
        <item x="2"/>
        <item x="4"/>
        <item x="1"/>
        <item x="7"/>
        <item x="0"/>
        <item x="3"/>
        <item x="9"/>
        <item x="8"/>
        <item x="5"/>
        <item x="10"/>
        <item x="11"/>
        <item x="6"/>
        <item x="14"/>
        <item x="12"/>
        <item x="13"/>
        <item t="default"/>
      </items>
    </pivotField>
    <pivotField showAll="0"/>
    <pivotField numFmtId="164" showAll="0"/>
    <pivotField showAll="0"/>
    <pivotField showAll="0">
      <items count="4">
        <item x="0"/>
        <item x="1"/>
        <item x="2"/>
        <item t="default"/>
      </items>
    </pivotField>
    <pivotField numFmtId="9" showAll="0"/>
    <pivotField numFmtId="9"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Customer Completion Rate" fld="9" subtotal="average" baseField="0" baseItem="0" numFmtId="9"/>
  </dataFields>
  <formats count="1">
    <format dxfId="7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26F494-BCA1-48F7-AB63-EA9F0DCD0DF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Q23:R33" firstHeaderRow="1" firstDataRow="1" firstDataCol="1"/>
  <pivotFields count="12">
    <pivotField axis="axisRow"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items count="16">
        <item x="2"/>
        <item x="4"/>
        <item x="1"/>
        <item x="7"/>
        <item x="0"/>
        <item x="3"/>
        <item x="9"/>
        <item x="8"/>
        <item x="5"/>
        <item x="10"/>
        <item x="11"/>
        <item x="6"/>
        <item x="14"/>
        <item x="12"/>
        <item x="13"/>
        <item t="default"/>
      </items>
    </pivotField>
    <pivotField dataField="1" showAll="0"/>
    <pivotField numFmtId="164" showAll="0">
      <items count="7">
        <item x="5"/>
        <item x="4"/>
        <item x="3"/>
        <item x="1"/>
        <item x="0"/>
        <item x="2"/>
        <item t="default"/>
      </items>
    </pivotField>
    <pivotField showAll="0"/>
    <pivotField showAll="0">
      <items count="4">
        <item x="0"/>
        <item x="1"/>
        <item x="2"/>
        <item t="default"/>
      </items>
    </pivotField>
    <pivotField numFmtId="9" showAll="0"/>
    <pivotField numFmtId="9"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1"/>
    <field x="10"/>
    <field x="0"/>
  </rowFields>
  <rowItems count="10">
    <i>
      <x v="1"/>
    </i>
    <i>
      <x v="2"/>
    </i>
    <i>
      <x v="3"/>
    </i>
    <i>
      <x v="4"/>
    </i>
    <i>
      <x v="5"/>
    </i>
    <i>
      <x v="6"/>
    </i>
    <i>
      <x v="7"/>
    </i>
    <i>
      <x v="8"/>
    </i>
    <i>
      <x v="9"/>
    </i>
    <i t="grand">
      <x/>
    </i>
  </rowItems>
  <colItems count="1">
    <i/>
  </colItems>
  <dataFields count="1">
    <dataField name="Sum of Profit" fld="3" baseField="11" baseItem="1"/>
  </dataFields>
  <formats count="3">
    <format dxfId="77">
      <pivotArea outline="0" collapsedLevelsAreSubtotals="1" fieldPosition="0"/>
    </format>
    <format dxfId="76">
      <pivotArea field="11" type="button" dataOnly="0" labelOnly="1" outline="0" axis="axisRow" fieldPosition="0"/>
    </format>
    <format dxfId="75">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157650A-F6AE-4EB6-8466-3C108A863C3E}" sourceName="Month">
  <pivotTables>
    <pivotTable tabId="2" name="Table1"/>
    <pivotTable tabId="2" name="Table2"/>
    <pivotTable tabId="2" name="Table3"/>
    <pivotTable tabId="2" name="Table4"/>
    <pivotTable tabId="2" name="PivotTable3"/>
    <pivotTable tabId="2" name="PivotTable4"/>
    <pivotTable tabId="2" name="PivotTable5"/>
  </pivotTables>
  <data>
    <tabular pivotCacheId="1161773757">
      <items count="9">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4ECE9A7-6547-46A3-AF19-79044C796DF4}" sourceName="Region">
  <pivotTables>
    <pivotTable tabId="2" name="Table1"/>
    <pivotTable tabId="2" name="PivotTable3"/>
    <pivotTable tabId="2" name="PivotTable4"/>
    <pivotTable tabId="2" name="PivotTable5"/>
    <pivotTable tabId="2" name="Table2"/>
    <pivotTable tabId="2" name="Table3"/>
    <pivotTable tabId="2" name="Table4"/>
  </pivotTables>
  <data>
    <tabular pivotCacheId="1161773757">
      <items count="7">
        <i x="0" s="1"/>
        <i x="1" s="1"/>
        <i x="2" s="1"/>
        <i x="3"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614808F5-050E-4DCB-9CE5-905555421EED}" sourceName="Quarter">
  <pivotTables>
    <pivotTable tabId="2" name="Table1"/>
    <pivotTable tabId="2" name="PivotTable3"/>
    <pivotTable tabId="2" name="PivotTable4"/>
    <pivotTable tabId="2" name="PivotTable5"/>
    <pivotTable tabId="2" name="Table2"/>
    <pivotTable tabId="2" name="Table3"/>
    <pivotTable tabId="2" name="Table4"/>
  </pivotTables>
  <data>
    <tabular pivotCacheId="116177375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A86F8BDD-2043-4FAC-803C-B97DA2F2410D}" cache="Slicer_Month" caption="Month" style="SlicerStyleDark6" rowHeight="241300"/>
  <slicer name="Region" xr10:uid="{88E81186-92BC-41D6-B06E-7B23472AFFBF}" cache="Slicer_Region" caption="Region" style="SlicerStyleDark6" rowHeight="241300"/>
  <slicer name="Quarter" xr10:uid="{A1039DE5-8E1F-4B0B-A008-B19CBCB7D2E5}" cache="Slicer_Quarter" caption="Quarter"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11B8AB-0ECC-4485-B144-502FA28067DF}" name="Table_1" displayName="Table_1" ref="A1:J64">
  <tableColumns count="10">
    <tableColumn id="1" xr3:uid="{B1FE5AC9-DCA0-4CFA-A923-11E5ED04F0F3}" name="Month"/>
    <tableColumn id="2" xr3:uid="{12D33CA8-FD01-4480-8D6E-D6A3DB52FD7A}" name="Region"/>
    <tableColumn id="3" xr3:uid="{376A2FF0-89D8-4D95-9C69-439D746D50EB}" name="Sales"/>
    <tableColumn id="4" xr3:uid="{A5FCD52F-EDF3-4925-B84A-53BF5213F85E}" name="Profit"/>
    <tableColumn id="5" xr3:uid="{759230F3-294F-40E5-964C-3EDBF0A03A33}" name="Target Sales"/>
    <tableColumn id="6" xr3:uid="{D7CC44CA-0AFB-4A65-BBDD-63CA084F6E0F}" name="Customers"/>
    <tableColumn id="7" xr3:uid="{159439C3-7F23-4CB7-94A5-9F949FC13810}" name="Quarter"/>
    <tableColumn id="8" xr3:uid="{8918E95A-6010-4430-A69D-5090AF57ADFD}" name="Sales Completion Rate"/>
    <tableColumn id="9" xr3:uid="{B1CB1F09-D241-42AD-890C-C65AC3CD29FE}" name="Profit Completion Rate"/>
    <tableColumn id="10" xr3:uid="{A3BDF379-DD25-4BE4-B299-EEECDB4E772E}" name="Customer Completion Rate"/>
  </tableColumns>
  <tableStyleInfo name="Data-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98FAA-A1BC-40C6-A935-1DDF11EC55AC}">
  <dimension ref="A3:R33"/>
  <sheetViews>
    <sheetView zoomScale="54" workbookViewId="0">
      <selection activeCell="S12" sqref="S12"/>
    </sheetView>
  </sheetViews>
  <sheetFormatPr defaultRowHeight="14.5" x14ac:dyDescent="0.35"/>
  <cols>
    <col min="1" max="1" width="33.7265625" bestFit="1" customWidth="1"/>
    <col min="2" max="2" width="9.1796875" bestFit="1" customWidth="1"/>
    <col min="5" max="5" width="21.7265625" customWidth="1"/>
    <col min="6" max="6" width="12.36328125" customWidth="1"/>
    <col min="7" max="7" width="10.54296875" customWidth="1"/>
    <col min="8" max="8" width="6.6328125" bestFit="1" customWidth="1"/>
    <col min="9" max="9" width="11.6328125" bestFit="1" customWidth="1"/>
    <col min="10" max="10" width="6.6328125" bestFit="1" customWidth="1"/>
    <col min="11" max="11" width="11.6328125" bestFit="1" customWidth="1"/>
    <col min="12" max="13" width="6.6328125" bestFit="1" customWidth="1"/>
    <col min="14" max="14" width="14.7265625" bestFit="1" customWidth="1"/>
    <col min="15" max="15" width="16.453125" bestFit="1" customWidth="1"/>
    <col min="16" max="16" width="18.08984375" bestFit="1" customWidth="1"/>
    <col min="17" max="17" width="14.7265625" bestFit="1" customWidth="1"/>
    <col min="18" max="18" width="12" bestFit="1" customWidth="1"/>
    <col min="19" max="19" width="11.6328125" bestFit="1" customWidth="1"/>
    <col min="20" max="21" width="6.6328125" bestFit="1" customWidth="1"/>
    <col min="22" max="22" width="11.6328125" bestFit="1" customWidth="1"/>
    <col min="23" max="23" width="6.6328125" bestFit="1" customWidth="1"/>
    <col min="24" max="24" width="11.6328125" bestFit="1" customWidth="1"/>
    <col min="25" max="25" width="6.6328125" bestFit="1" customWidth="1"/>
    <col min="26" max="26" width="11.6328125" bestFit="1" customWidth="1"/>
    <col min="27" max="27" width="7.6328125" bestFit="1" customWidth="1"/>
    <col min="28" max="28" width="6.6328125" bestFit="1" customWidth="1"/>
    <col min="29" max="29" width="12.6328125" bestFit="1" customWidth="1"/>
    <col min="30" max="30" width="7.6328125" bestFit="1" customWidth="1"/>
    <col min="31" max="31" width="12.6328125" bestFit="1" customWidth="1"/>
    <col min="32" max="32" width="7.6328125" bestFit="1" customWidth="1"/>
    <col min="33" max="33" width="12.6328125" bestFit="1" customWidth="1"/>
    <col min="34" max="34" width="7.6328125" bestFit="1" customWidth="1"/>
    <col min="35" max="35" width="12.6328125" bestFit="1" customWidth="1"/>
    <col min="36" max="36" width="7.6328125" bestFit="1" customWidth="1"/>
    <col min="37" max="37" width="12.6328125" bestFit="1" customWidth="1"/>
    <col min="38" max="38" width="7.6328125" bestFit="1" customWidth="1"/>
    <col min="39" max="39" width="12.6328125" bestFit="1" customWidth="1"/>
    <col min="40" max="40" width="7.6328125" bestFit="1" customWidth="1"/>
    <col min="41" max="41" width="12.6328125" bestFit="1" customWidth="1"/>
    <col min="42" max="42" width="11.36328125" bestFit="1" customWidth="1"/>
  </cols>
  <sheetData>
    <row r="3" spans="1:16" x14ac:dyDescent="0.35">
      <c r="A3" s="5" t="s">
        <v>22</v>
      </c>
    </row>
    <row r="4" spans="1:16" x14ac:dyDescent="0.35">
      <c r="A4" s="6" t="s">
        <v>20</v>
      </c>
      <c r="B4" s="15">
        <v>754940.69999999937</v>
      </c>
    </row>
    <row r="5" spans="1:16" x14ac:dyDescent="0.35">
      <c r="A5" s="6" t="s">
        <v>21</v>
      </c>
      <c r="B5" s="15">
        <v>9360</v>
      </c>
    </row>
    <row r="6" spans="1:16" x14ac:dyDescent="0.35">
      <c r="A6" s="6" t="s">
        <v>23</v>
      </c>
      <c r="B6" s="15">
        <v>891111</v>
      </c>
    </row>
    <row r="9" spans="1:16" x14ac:dyDescent="0.35">
      <c r="A9" t="s">
        <v>24</v>
      </c>
      <c r="N9" s="14" t="s">
        <v>35</v>
      </c>
      <c r="O9" t="s">
        <v>20</v>
      </c>
      <c r="P9" t="s">
        <v>36</v>
      </c>
    </row>
    <row r="10" spans="1:16" ht="15.5" x14ac:dyDescent="0.35">
      <c r="A10" s="7">
        <v>0.85555555555555574</v>
      </c>
      <c r="E10" s="8" t="s">
        <v>27</v>
      </c>
      <c r="F10" s="11">
        <f>GETPIVOTDATA("Sales Completion Rate",$A$9)</f>
        <v>0.85555555555555574</v>
      </c>
      <c r="N10" s="6" t="s">
        <v>39</v>
      </c>
      <c r="O10" s="15">
        <v>30000</v>
      </c>
      <c r="P10" s="15">
        <v>20000.000000000004</v>
      </c>
    </row>
    <row r="11" spans="1:16" ht="15.5" x14ac:dyDescent="0.35">
      <c r="E11" s="8" t="s">
        <v>28</v>
      </c>
      <c r="F11" s="9">
        <f>1-F10</f>
        <v>0.14444444444444426</v>
      </c>
      <c r="N11" s="6" t="s">
        <v>40</v>
      </c>
      <c r="O11" s="15">
        <v>45000</v>
      </c>
      <c r="P11" s="15">
        <v>10000.000000000002</v>
      </c>
    </row>
    <row r="12" spans="1:16" x14ac:dyDescent="0.35">
      <c r="N12" s="6" t="s">
        <v>41</v>
      </c>
      <c r="O12" s="15">
        <v>60000</v>
      </c>
      <c r="P12" s="15">
        <v>10000.000000000002</v>
      </c>
    </row>
    <row r="13" spans="1:16" ht="15.5" x14ac:dyDescent="0.35">
      <c r="A13" t="s">
        <v>25</v>
      </c>
      <c r="E13" s="8" t="s">
        <v>29</v>
      </c>
      <c r="F13" s="9">
        <f>GETPIVOTDATA("Profit Completion Rate",$A$13)</f>
        <v>0.85492063492063519</v>
      </c>
      <c r="N13" s="6" t="s">
        <v>42</v>
      </c>
      <c r="O13" s="15">
        <v>54999.999999999993</v>
      </c>
      <c r="P13" s="15">
        <v>40000.000000000007</v>
      </c>
    </row>
    <row r="14" spans="1:16" ht="15.5" x14ac:dyDescent="0.35">
      <c r="A14" s="7">
        <v>0.85492063492063519</v>
      </c>
      <c r="E14" s="8" t="s">
        <v>30</v>
      </c>
      <c r="F14" s="9">
        <f>1-F13</f>
        <v>0.14507936507936481</v>
      </c>
      <c r="N14" s="6" t="s">
        <v>43</v>
      </c>
      <c r="O14" s="15">
        <v>80000.000000000015</v>
      </c>
      <c r="P14" s="15">
        <v>20000.000000000004</v>
      </c>
    </row>
    <row r="15" spans="1:16" x14ac:dyDescent="0.35">
      <c r="N15" s="6" t="s">
        <v>44</v>
      </c>
      <c r="O15" s="15">
        <v>100000.00000000001</v>
      </c>
      <c r="P15" s="15">
        <v>5999.9999999999991</v>
      </c>
    </row>
    <row r="16" spans="1:16" ht="15.5" x14ac:dyDescent="0.35">
      <c r="A16" t="s">
        <v>26</v>
      </c>
      <c r="E16" s="8" t="s">
        <v>31</v>
      </c>
      <c r="F16" s="9">
        <f>GETPIVOTDATA("Customer Completion Rate",$A$16)</f>
        <v>0.8447619047619046</v>
      </c>
      <c r="N16" s="6" t="s">
        <v>45</v>
      </c>
      <c r="O16" s="15">
        <v>129940.69999999998</v>
      </c>
      <c r="P16" s="15">
        <v>5000.0000000000009</v>
      </c>
    </row>
    <row r="17" spans="1:18" ht="15.5" x14ac:dyDescent="0.35">
      <c r="A17" s="7">
        <v>0.8447619047619046</v>
      </c>
      <c r="E17" s="8" t="s">
        <v>32</v>
      </c>
      <c r="F17" s="9">
        <f>1-F16</f>
        <v>0.1552380952380954</v>
      </c>
      <c r="N17" s="6" t="s">
        <v>46</v>
      </c>
      <c r="O17" s="15">
        <v>130000.00000000003</v>
      </c>
      <c r="P17" s="15">
        <v>5000.0000000000009</v>
      </c>
    </row>
    <row r="18" spans="1:18" x14ac:dyDescent="0.35">
      <c r="N18" s="6" t="s">
        <v>37</v>
      </c>
      <c r="O18" s="15">
        <v>125000</v>
      </c>
      <c r="P18" s="15">
        <v>2000.0000000000002</v>
      </c>
    </row>
    <row r="19" spans="1:18" x14ac:dyDescent="0.35">
      <c r="N19" s="6" t="s">
        <v>34</v>
      </c>
      <c r="O19" s="15">
        <v>754940.7</v>
      </c>
      <c r="P19" s="15">
        <v>118000.00000000001</v>
      </c>
    </row>
    <row r="20" spans="1:18" ht="15.5" x14ac:dyDescent="0.35">
      <c r="E20" s="8"/>
      <c r="F20" s="12" t="s">
        <v>33</v>
      </c>
    </row>
    <row r="21" spans="1:18" ht="15.5" x14ac:dyDescent="0.35">
      <c r="E21" s="8" t="s">
        <v>12</v>
      </c>
      <c r="F21" s="13">
        <f>GETPIVOTDATA("Sum of Sales",$A$3)</f>
        <v>754940.69999999937</v>
      </c>
    </row>
    <row r="22" spans="1:18" ht="15.5" x14ac:dyDescent="0.35">
      <c r="E22" s="8" t="s">
        <v>13</v>
      </c>
      <c r="F22" s="13">
        <f>GETPIVOTDATA("Sum of Customers",$A$3)</f>
        <v>9360</v>
      </c>
    </row>
    <row r="23" spans="1:18" ht="15.5" x14ac:dyDescent="0.35">
      <c r="E23" s="8" t="s">
        <v>15</v>
      </c>
      <c r="F23" s="13">
        <f>GETPIVOTDATA("Sum of Profit",$A$3)</f>
        <v>891111</v>
      </c>
      <c r="N23" s="14" t="s">
        <v>35</v>
      </c>
      <c r="O23" t="s">
        <v>21</v>
      </c>
      <c r="Q23" s="14" t="s">
        <v>35</v>
      </c>
      <c r="R23" t="s">
        <v>23</v>
      </c>
    </row>
    <row r="24" spans="1:18" x14ac:dyDescent="0.35">
      <c r="N24" s="6" t="s">
        <v>39</v>
      </c>
      <c r="O24" s="15">
        <v>300</v>
      </c>
      <c r="Q24" s="6" t="s">
        <v>39</v>
      </c>
      <c r="R24" s="15">
        <v>19466</v>
      </c>
    </row>
    <row r="25" spans="1:18" x14ac:dyDescent="0.35">
      <c r="N25" s="6" t="s">
        <v>40</v>
      </c>
      <c r="O25" s="15">
        <v>310</v>
      </c>
      <c r="Q25" s="6" t="s">
        <v>40</v>
      </c>
      <c r="R25" s="15">
        <v>29431</v>
      </c>
    </row>
    <row r="26" spans="1:18" x14ac:dyDescent="0.35">
      <c r="N26" s="6" t="s">
        <v>41</v>
      </c>
      <c r="O26" s="15">
        <v>300</v>
      </c>
      <c r="Q26" s="6" t="s">
        <v>41</v>
      </c>
      <c r="R26" s="15">
        <v>35500</v>
      </c>
    </row>
    <row r="27" spans="1:18" x14ac:dyDescent="0.35">
      <c r="N27" s="6" t="s">
        <v>42</v>
      </c>
      <c r="O27" s="15">
        <v>700</v>
      </c>
      <c r="Q27" s="6" t="s">
        <v>42</v>
      </c>
      <c r="R27" s="15">
        <v>29000</v>
      </c>
    </row>
    <row r="28" spans="1:18" x14ac:dyDescent="0.35">
      <c r="N28" s="6" t="s">
        <v>43</v>
      </c>
      <c r="O28" s="15">
        <v>650</v>
      </c>
      <c r="Q28" s="6" t="s">
        <v>43</v>
      </c>
      <c r="R28" s="15">
        <v>128000</v>
      </c>
    </row>
    <row r="29" spans="1:18" x14ac:dyDescent="0.35">
      <c r="N29" s="6" t="s">
        <v>44</v>
      </c>
      <c r="O29" s="15">
        <v>1600</v>
      </c>
      <c r="Q29" s="6" t="s">
        <v>44</v>
      </c>
      <c r="R29" s="15">
        <v>139214</v>
      </c>
    </row>
    <row r="30" spans="1:18" x14ac:dyDescent="0.35">
      <c r="N30" s="6" t="s">
        <v>45</v>
      </c>
      <c r="O30" s="15">
        <v>1800</v>
      </c>
      <c r="Q30" s="6" t="s">
        <v>45</v>
      </c>
      <c r="R30" s="15">
        <v>172000</v>
      </c>
    </row>
    <row r="31" spans="1:18" x14ac:dyDescent="0.35">
      <c r="N31" s="6" t="s">
        <v>46</v>
      </c>
      <c r="O31" s="15">
        <v>1700</v>
      </c>
      <c r="Q31" s="6" t="s">
        <v>46</v>
      </c>
      <c r="R31" s="15">
        <v>172500</v>
      </c>
    </row>
    <row r="32" spans="1:18" x14ac:dyDescent="0.35">
      <c r="N32" s="6" t="s">
        <v>37</v>
      </c>
      <c r="O32" s="15">
        <v>2000</v>
      </c>
      <c r="Q32" s="6" t="s">
        <v>37</v>
      </c>
      <c r="R32" s="15">
        <v>166000</v>
      </c>
    </row>
    <row r="33" spans="14:18" x14ac:dyDescent="0.35">
      <c r="N33" s="6" t="s">
        <v>34</v>
      </c>
      <c r="O33" s="15">
        <v>9360</v>
      </c>
      <c r="Q33" s="6" t="s">
        <v>34</v>
      </c>
      <c r="R33" s="15">
        <v>891111</v>
      </c>
    </row>
  </sheetData>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F8D09-AAAC-453B-95D4-1F62D9E2AEB1}">
  <dimension ref="AF20"/>
  <sheetViews>
    <sheetView showGridLines="0" tabSelected="1" topLeftCell="A6" zoomScale="56" workbookViewId="0">
      <selection activeCell="AF20" sqref="AF20"/>
    </sheetView>
  </sheetViews>
  <sheetFormatPr defaultRowHeight="14.5" x14ac:dyDescent="0.35"/>
  <cols>
    <col min="1" max="16384" width="8.7265625" style="10"/>
  </cols>
  <sheetData>
    <row r="20" spans="32:32" x14ac:dyDescent="0.35">
      <c r="AF20" s="10" t="s">
        <v>38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62F42-D1A3-41EA-9379-7BC0FC79CE25}">
  <dimension ref="A1:J64"/>
  <sheetViews>
    <sheetView topLeftCell="A24" zoomScale="53" workbookViewId="0">
      <selection activeCell="N57" sqref="N57"/>
    </sheetView>
  </sheetViews>
  <sheetFormatPr defaultRowHeight="14.5" x14ac:dyDescent="0.35"/>
  <cols>
    <col min="1" max="1" width="12.26953125" customWidth="1"/>
    <col min="2" max="2" width="14.26953125" customWidth="1"/>
    <col min="3" max="3" width="10.36328125" customWidth="1"/>
    <col min="5" max="5" width="13.6328125" customWidth="1"/>
    <col min="6" max="6" width="16.6328125" customWidth="1"/>
    <col min="7" max="7" width="14.54296875" customWidth="1"/>
    <col min="8" max="8" width="20.54296875" customWidth="1"/>
    <col min="9" max="9" width="24.7265625" customWidth="1"/>
    <col min="10" max="10" width="25" customWidth="1"/>
  </cols>
  <sheetData>
    <row r="1" spans="1:10" ht="15.5" x14ac:dyDescent="0.35">
      <c r="A1" s="1" t="s">
        <v>10</v>
      </c>
      <c r="B1" s="1" t="s">
        <v>11</v>
      </c>
      <c r="C1" s="1" t="s">
        <v>12</v>
      </c>
      <c r="D1" s="1" t="s">
        <v>13</v>
      </c>
      <c r="E1" s="1" t="s">
        <v>14</v>
      </c>
      <c r="F1" s="1" t="s">
        <v>15</v>
      </c>
      <c r="G1" s="1" t="s">
        <v>16</v>
      </c>
      <c r="H1" s="1" t="s">
        <v>17</v>
      </c>
      <c r="I1" s="1" t="s">
        <v>18</v>
      </c>
      <c r="J1" s="1" t="s">
        <v>19</v>
      </c>
    </row>
    <row r="2" spans="1:10" ht="15.5" x14ac:dyDescent="0.35">
      <c r="A2" s="2">
        <v>44927</v>
      </c>
      <c r="B2" s="1" t="s">
        <v>0</v>
      </c>
      <c r="C2" s="3">
        <v>5000</v>
      </c>
      <c r="D2" s="3">
        <v>2581</v>
      </c>
      <c r="E2" s="3">
        <v>2857.1428571428573</v>
      </c>
      <c r="F2" s="1">
        <v>80</v>
      </c>
      <c r="G2" s="3" t="s">
        <v>1</v>
      </c>
      <c r="H2" s="4">
        <v>0.89</v>
      </c>
      <c r="I2" s="4">
        <v>0.85</v>
      </c>
      <c r="J2" s="4">
        <v>0.72</v>
      </c>
    </row>
    <row r="3" spans="1:10" ht="15.5" x14ac:dyDescent="0.35">
      <c r="A3" s="2">
        <v>44927</v>
      </c>
      <c r="B3" s="1" t="s">
        <v>2</v>
      </c>
      <c r="C3" s="3">
        <v>3500</v>
      </c>
      <c r="D3" s="3">
        <v>3944</v>
      </c>
      <c r="E3" s="3">
        <v>2857.1428571428573</v>
      </c>
      <c r="F3" s="1">
        <v>30</v>
      </c>
      <c r="G3" s="3" t="s">
        <v>1</v>
      </c>
      <c r="H3" s="4">
        <v>0.94</v>
      </c>
      <c r="I3" s="4">
        <v>0.95</v>
      </c>
      <c r="J3" s="4">
        <v>0.86</v>
      </c>
    </row>
    <row r="4" spans="1:10" ht="15.5" x14ac:dyDescent="0.35">
      <c r="A4" s="2">
        <v>44927</v>
      </c>
      <c r="B4" s="1" t="s">
        <v>3</v>
      </c>
      <c r="C4" s="3">
        <v>1500</v>
      </c>
      <c r="D4" s="1">
        <v>3293</v>
      </c>
      <c r="E4" s="3">
        <v>2857.1428571428573</v>
      </c>
      <c r="F4" s="1">
        <v>15</v>
      </c>
      <c r="G4" s="3" t="s">
        <v>1</v>
      </c>
      <c r="H4" s="4">
        <v>0.82</v>
      </c>
      <c r="I4" s="4">
        <v>0.8</v>
      </c>
      <c r="J4" s="4">
        <v>0.76</v>
      </c>
    </row>
    <row r="5" spans="1:10" ht="15.5" x14ac:dyDescent="0.35">
      <c r="A5" s="2">
        <v>44927</v>
      </c>
      <c r="B5" s="1" t="s">
        <v>4</v>
      </c>
      <c r="C5" s="3">
        <v>1500</v>
      </c>
      <c r="D5" s="1">
        <v>2019</v>
      </c>
      <c r="E5" s="3">
        <v>2857.1428571428573</v>
      </c>
      <c r="F5" s="1">
        <v>40</v>
      </c>
      <c r="G5" s="3" t="s">
        <v>1</v>
      </c>
      <c r="H5" s="4">
        <v>0.79</v>
      </c>
      <c r="I5" s="4">
        <v>0.79</v>
      </c>
      <c r="J5" s="4">
        <v>0.79</v>
      </c>
    </row>
    <row r="6" spans="1:10" ht="15.5" x14ac:dyDescent="0.35">
      <c r="A6" s="2">
        <v>44927</v>
      </c>
      <c r="B6" s="1" t="s">
        <v>5</v>
      </c>
      <c r="C6" s="3">
        <v>6000</v>
      </c>
      <c r="D6" s="1">
        <v>2980</v>
      </c>
      <c r="E6" s="3">
        <v>2857.1428571428573</v>
      </c>
      <c r="F6" s="1">
        <v>100</v>
      </c>
      <c r="G6" s="3" t="s">
        <v>1</v>
      </c>
      <c r="H6" s="4">
        <v>0.96</v>
      </c>
      <c r="I6" s="4">
        <v>0.79</v>
      </c>
      <c r="J6" s="4">
        <v>0.7</v>
      </c>
    </row>
    <row r="7" spans="1:10" ht="15.5" x14ac:dyDescent="0.35">
      <c r="A7" s="2">
        <v>44927</v>
      </c>
      <c r="B7" s="1" t="s">
        <v>6</v>
      </c>
      <c r="C7" s="3">
        <v>2500</v>
      </c>
      <c r="D7" s="1">
        <v>2209</v>
      </c>
      <c r="E7" s="3">
        <v>2857.1428571428573</v>
      </c>
      <c r="F7" s="1">
        <v>15</v>
      </c>
      <c r="G7" s="3" t="s">
        <v>1</v>
      </c>
      <c r="H7" s="4">
        <v>0.79</v>
      </c>
      <c r="I7" s="4">
        <v>0.79</v>
      </c>
      <c r="J7" s="4">
        <v>0.77</v>
      </c>
    </row>
    <row r="8" spans="1:10" ht="15.5" x14ac:dyDescent="0.35">
      <c r="A8" s="2">
        <v>44927</v>
      </c>
      <c r="B8" s="1" t="s">
        <v>7</v>
      </c>
      <c r="C8" s="3">
        <v>10000</v>
      </c>
      <c r="D8" s="1">
        <v>2440</v>
      </c>
      <c r="E8" s="3">
        <v>2857.1428571428573</v>
      </c>
      <c r="F8" s="1">
        <v>20</v>
      </c>
      <c r="G8" s="3" t="s">
        <v>1</v>
      </c>
      <c r="H8" s="4">
        <v>0.75</v>
      </c>
      <c r="I8" s="4">
        <v>0.72</v>
      </c>
      <c r="J8" s="4">
        <v>0.93</v>
      </c>
    </row>
    <row r="9" spans="1:10" ht="15.5" x14ac:dyDescent="0.35">
      <c r="A9" s="2">
        <v>44958</v>
      </c>
      <c r="B9" s="1" t="s">
        <v>0</v>
      </c>
      <c r="C9" s="3">
        <v>5000</v>
      </c>
      <c r="D9" s="3">
        <v>2000</v>
      </c>
      <c r="E9" s="3">
        <v>1428.5714285714287</v>
      </c>
      <c r="F9" s="1">
        <v>90</v>
      </c>
      <c r="G9" s="3" t="s">
        <v>1</v>
      </c>
      <c r="H9" s="4">
        <v>0.92</v>
      </c>
      <c r="I9" s="4">
        <v>0.99</v>
      </c>
      <c r="J9" s="4">
        <v>0.74</v>
      </c>
    </row>
    <row r="10" spans="1:10" ht="15.5" x14ac:dyDescent="0.35">
      <c r="A10" s="2">
        <v>44958</v>
      </c>
      <c r="B10" s="1" t="s">
        <v>2</v>
      </c>
      <c r="C10" s="3">
        <v>15000</v>
      </c>
      <c r="D10" s="3">
        <v>14431</v>
      </c>
      <c r="E10" s="3">
        <v>1428.5714285714287</v>
      </c>
      <c r="F10" s="1">
        <v>30</v>
      </c>
      <c r="G10" s="3" t="s">
        <v>1</v>
      </c>
      <c r="H10" s="4">
        <v>0.7</v>
      </c>
      <c r="I10" s="4">
        <v>0.99</v>
      </c>
      <c r="J10" s="4">
        <v>0.95</v>
      </c>
    </row>
    <row r="11" spans="1:10" ht="15.5" x14ac:dyDescent="0.35">
      <c r="A11" s="2">
        <v>44958</v>
      </c>
      <c r="B11" s="1" t="s">
        <v>3</v>
      </c>
      <c r="C11" s="3">
        <v>1500</v>
      </c>
      <c r="D11" s="1">
        <v>3000</v>
      </c>
      <c r="E11" s="3">
        <v>1428.5714285714287</v>
      </c>
      <c r="F11" s="1">
        <v>15</v>
      </c>
      <c r="G11" s="3" t="s">
        <v>1</v>
      </c>
      <c r="H11" s="4">
        <v>0.91</v>
      </c>
      <c r="I11" s="4">
        <v>0.98</v>
      </c>
      <c r="J11" s="4">
        <v>0.89</v>
      </c>
    </row>
    <row r="12" spans="1:10" ht="15.5" x14ac:dyDescent="0.35">
      <c r="A12" s="2">
        <v>44958</v>
      </c>
      <c r="B12" s="1" t="s">
        <v>4</v>
      </c>
      <c r="C12" s="3">
        <v>3500</v>
      </c>
      <c r="D12" s="1">
        <v>4000</v>
      </c>
      <c r="E12" s="3">
        <v>1428.5714285714287</v>
      </c>
      <c r="F12" s="1">
        <v>40</v>
      </c>
      <c r="G12" s="3" t="s">
        <v>1</v>
      </c>
      <c r="H12" s="4">
        <v>0.74</v>
      </c>
      <c r="I12" s="4">
        <v>0.85</v>
      </c>
      <c r="J12" s="4">
        <v>0.7</v>
      </c>
    </row>
    <row r="13" spans="1:10" ht="15.5" x14ac:dyDescent="0.35">
      <c r="A13" s="2">
        <v>44958</v>
      </c>
      <c r="B13" s="1" t="s">
        <v>5</v>
      </c>
      <c r="C13" s="3">
        <v>6000</v>
      </c>
      <c r="D13" s="1">
        <v>2000</v>
      </c>
      <c r="E13" s="3">
        <v>1428.5714285714287</v>
      </c>
      <c r="F13" s="1">
        <v>100</v>
      </c>
      <c r="G13" s="3" t="s">
        <v>1</v>
      </c>
      <c r="H13" s="4">
        <v>0.9</v>
      </c>
      <c r="I13" s="4">
        <v>0.9</v>
      </c>
      <c r="J13" s="4">
        <v>0.72</v>
      </c>
    </row>
    <row r="14" spans="1:10" ht="15.5" x14ac:dyDescent="0.35">
      <c r="A14" s="2">
        <v>44958</v>
      </c>
      <c r="B14" s="1" t="s">
        <v>6</v>
      </c>
      <c r="C14" s="3">
        <v>4000</v>
      </c>
      <c r="D14" s="1">
        <v>2000</v>
      </c>
      <c r="E14" s="3">
        <v>1428.5714285714287</v>
      </c>
      <c r="F14" s="1">
        <v>15</v>
      </c>
      <c r="G14" s="3" t="s">
        <v>1</v>
      </c>
      <c r="H14" s="4">
        <v>0.95</v>
      </c>
      <c r="I14" s="4">
        <v>0.97</v>
      </c>
      <c r="J14" s="4">
        <v>0.81</v>
      </c>
    </row>
    <row r="15" spans="1:10" ht="15.5" x14ac:dyDescent="0.35">
      <c r="A15" s="2">
        <v>44958</v>
      </c>
      <c r="B15" s="1" t="s">
        <v>7</v>
      </c>
      <c r="C15" s="3">
        <v>10000</v>
      </c>
      <c r="D15" s="1">
        <v>2000</v>
      </c>
      <c r="E15" s="3">
        <v>1428.5714285714287</v>
      </c>
      <c r="F15" s="1">
        <v>20</v>
      </c>
      <c r="G15" s="3" t="s">
        <v>1</v>
      </c>
      <c r="H15" s="4">
        <v>0.99</v>
      </c>
      <c r="I15" s="4">
        <v>0.79</v>
      </c>
      <c r="J15" s="4">
        <v>0.75</v>
      </c>
    </row>
    <row r="16" spans="1:10" ht="15.5" x14ac:dyDescent="0.35">
      <c r="A16" s="2">
        <v>44986</v>
      </c>
      <c r="B16" s="1" t="s">
        <v>0</v>
      </c>
      <c r="C16" s="3">
        <v>8571.4285714285706</v>
      </c>
      <c r="D16" s="3">
        <v>4000</v>
      </c>
      <c r="E16" s="3">
        <v>1428.5714285714287</v>
      </c>
      <c r="F16" s="1">
        <v>45</v>
      </c>
      <c r="G16" s="3" t="s">
        <v>1</v>
      </c>
      <c r="H16" s="4">
        <v>0.86</v>
      </c>
      <c r="I16" s="4">
        <v>0.97</v>
      </c>
      <c r="J16" s="4">
        <v>0.89</v>
      </c>
    </row>
    <row r="17" spans="1:10" ht="15.5" x14ac:dyDescent="0.35">
      <c r="A17" s="2">
        <v>44986</v>
      </c>
      <c r="B17" s="1" t="s">
        <v>2</v>
      </c>
      <c r="C17" s="3">
        <v>8571.4285714285706</v>
      </c>
      <c r="D17" s="3">
        <v>6000</v>
      </c>
      <c r="E17" s="3">
        <v>1428.5714285714287</v>
      </c>
      <c r="F17" s="1">
        <v>43</v>
      </c>
      <c r="G17" s="3" t="s">
        <v>1</v>
      </c>
      <c r="H17" s="4">
        <v>0.83</v>
      </c>
      <c r="I17" s="4">
        <v>0.72</v>
      </c>
      <c r="J17" s="4">
        <v>0.74</v>
      </c>
    </row>
    <row r="18" spans="1:10" ht="15.5" x14ac:dyDescent="0.35">
      <c r="A18" s="2">
        <v>44986</v>
      </c>
      <c r="B18" s="1" t="s">
        <v>3</v>
      </c>
      <c r="C18" s="3">
        <v>8571.4285714285706</v>
      </c>
      <c r="D18" s="1">
        <v>6500</v>
      </c>
      <c r="E18" s="3">
        <v>1428.5714285714287</v>
      </c>
      <c r="F18" s="1">
        <v>43</v>
      </c>
      <c r="G18" s="3" t="s">
        <v>1</v>
      </c>
      <c r="H18" s="4">
        <v>0.74</v>
      </c>
      <c r="I18" s="4">
        <v>0.78</v>
      </c>
      <c r="J18" s="4">
        <v>0.94</v>
      </c>
    </row>
    <row r="19" spans="1:10" ht="15.5" x14ac:dyDescent="0.35">
      <c r="A19" s="2">
        <v>44986</v>
      </c>
      <c r="B19" s="1" t="s">
        <v>4</v>
      </c>
      <c r="C19" s="3">
        <v>8571.4285714285706</v>
      </c>
      <c r="D19" s="1">
        <v>12000</v>
      </c>
      <c r="E19" s="3">
        <v>1428.5714285714287</v>
      </c>
      <c r="F19" s="1">
        <v>43</v>
      </c>
      <c r="G19" s="3" t="s">
        <v>1</v>
      </c>
      <c r="H19" s="4">
        <v>0.8</v>
      </c>
      <c r="I19" s="4">
        <v>0.84</v>
      </c>
      <c r="J19" s="4">
        <v>0.81</v>
      </c>
    </row>
    <row r="20" spans="1:10" ht="15.5" x14ac:dyDescent="0.35">
      <c r="A20" s="2">
        <v>44986</v>
      </c>
      <c r="B20" s="1" t="s">
        <v>5</v>
      </c>
      <c r="C20" s="3">
        <v>8571.4285714285706</v>
      </c>
      <c r="D20" s="1">
        <v>3000</v>
      </c>
      <c r="E20" s="3">
        <v>1428.5714285714287</v>
      </c>
      <c r="F20" s="1">
        <v>43</v>
      </c>
      <c r="G20" s="3" t="s">
        <v>1</v>
      </c>
      <c r="H20" s="4">
        <v>0.89</v>
      </c>
      <c r="I20" s="4">
        <v>0.99</v>
      </c>
      <c r="J20" s="4">
        <v>0.97</v>
      </c>
    </row>
    <row r="21" spans="1:10" ht="15.5" x14ac:dyDescent="0.35">
      <c r="A21" s="2">
        <v>44986</v>
      </c>
      <c r="B21" s="1" t="s">
        <v>6</v>
      </c>
      <c r="C21" s="3">
        <v>8571.4285714285706</v>
      </c>
      <c r="D21" s="1">
        <v>2000</v>
      </c>
      <c r="E21" s="3">
        <v>1428.5714285714287</v>
      </c>
      <c r="F21" s="1">
        <v>40</v>
      </c>
      <c r="G21" s="3" t="s">
        <v>1</v>
      </c>
      <c r="H21" s="4">
        <v>0.71</v>
      </c>
      <c r="I21" s="4">
        <v>0.87</v>
      </c>
      <c r="J21" s="4">
        <v>0.94</v>
      </c>
    </row>
    <row r="22" spans="1:10" ht="15.5" x14ac:dyDescent="0.35">
      <c r="A22" s="2">
        <v>44986</v>
      </c>
      <c r="B22" s="1" t="s">
        <v>7</v>
      </c>
      <c r="C22" s="3">
        <v>8571.4285714285706</v>
      </c>
      <c r="D22" s="1">
        <v>2000</v>
      </c>
      <c r="E22" s="3">
        <v>1428.5714285714287</v>
      </c>
      <c r="F22" s="1">
        <v>43</v>
      </c>
      <c r="G22" s="3" t="s">
        <v>1</v>
      </c>
      <c r="H22" s="4">
        <v>0.9</v>
      </c>
      <c r="I22" s="4">
        <v>0.72</v>
      </c>
      <c r="J22" s="4">
        <v>0.94</v>
      </c>
    </row>
    <row r="23" spans="1:10" ht="15.5" x14ac:dyDescent="0.35">
      <c r="A23" s="2">
        <v>45017</v>
      </c>
      <c r="B23" s="1" t="s">
        <v>0</v>
      </c>
      <c r="C23" s="3">
        <v>7857.1428571428569</v>
      </c>
      <c r="D23" s="3">
        <v>3000</v>
      </c>
      <c r="E23" s="3">
        <v>5714.2857142857147</v>
      </c>
      <c r="F23" s="1">
        <v>100</v>
      </c>
      <c r="G23" s="1" t="s">
        <v>8</v>
      </c>
      <c r="H23" s="4">
        <v>0.89</v>
      </c>
      <c r="I23" s="4">
        <v>0.85</v>
      </c>
      <c r="J23" s="4">
        <v>0.87</v>
      </c>
    </row>
    <row r="24" spans="1:10" ht="15.5" x14ac:dyDescent="0.35">
      <c r="A24" s="2">
        <v>45017</v>
      </c>
      <c r="B24" s="1" t="s">
        <v>2</v>
      </c>
      <c r="C24" s="3">
        <v>7857.1428571428569</v>
      </c>
      <c r="D24" s="3">
        <v>4500</v>
      </c>
      <c r="E24" s="3">
        <v>5714.2857142857147</v>
      </c>
      <c r="F24" s="1">
        <v>100</v>
      </c>
      <c r="G24" s="1" t="s">
        <v>8</v>
      </c>
      <c r="H24" s="4">
        <v>0.89</v>
      </c>
      <c r="I24" s="4">
        <v>0.8</v>
      </c>
      <c r="J24" s="4">
        <v>0.88</v>
      </c>
    </row>
    <row r="25" spans="1:10" ht="15.5" x14ac:dyDescent="0.35">
      <c r="A25" s="2">
        <v>45017</v>
      </c>
      <c r="B25" s="1" t="s">
        <v>3</v>
      </c>
      <c r="C25" s="3">
        <v>7857.1428571428569</v>
      </c>
      <c r="D25" s="1">
        <v>5500</v>
      </c>
      <c r="E25" s="3">
        <v>5714.2857142857147</v>
      </c>
      <c r="F25" s="1">
        <v>100</v>
      </c>
      <c r="G25" s="1" t="s">
        <v>8</v>
      </c>
      <c r="H25" s="4">
        <v>0.98</v>
      </c>
      <c r="I25" s="4">
        <v>0.99</v>
      </c>
      <c r="J25" s="4">
        <v>0.81</v>
      </c>
    </row>
    <row r="26" spans="1:10" ht="15.5" x14ac:dyDescent="0.35">
      <c r="A26" s="2">
        <v>45017</v>
      </c>
      <c r="B26" s="1" t="s">
        <v>4</v>
      </c>
      <c r="C26" s="3">
        <v>7857.1428571428569</v>
      </c>
      <c r="D26" s="1">
        <v>10000</v>
      </c>
      <c r="E26" s="3">
        <v>5714.2857142857147</v>
      </c>
      <c r="F26" s="1">
        <v>100</v>
      </c>
      <c r="G26" s="1" t="s">
        <v>8</v>
      </c>
      <c r="H26" s="4">
        <v>0.81</v>
      </c>
      <c r="I26" s="4">
        <v>0.91</v>
      </c>
      <c r="J26" s="4">
        <v>0.95</v>
      </c>
    </row>
    <row r="27" spans="1:10" ht="15.5" x14ac:dyDescent="0.35">
      <c r="A27" s="2">
        <v>45017</v>
      </c>
      <c r="B27" s="1" t="s">
        <v>5</v>
      </c>
      <c r="C27" s="3">
        <v>7857.1428571428569</v>
      </c>
      <c r="D27" s="1">
        <v>2000</v>
      </c>
      <c r="E27" s="3">
        <v>5714.2857142857147</v>
      </c>
      <c r="F27" s="1">
        <v>100</v>
      </c>
      <c r="G27" s="1" t="s">
        <v>8</v>
      </c>
      <c r="H27" s="4">
        <v>0.97</v>
      </c>
      <c r="I27" s="4">
        <v>0.85</v>
      </c>
      <c r="J27" s="4">
        <v>0.85</v>
      </c>
    </row>
    <row r="28" spans="1:10" ht="15.5" x14ac:dyDescent="0.35">
      <c r="A28" s="2">
        <v>45017</v>
      </c>
      <c r="B28" s="1" t="s">
        <v>6</v>
      </c>
      <c r="C28" s="3">
        <v>7857.1428571428569</v>
      </c>
      <c r="D28" s="1">
        <v>2000</v>
      </c>
      <c r="E28" s="3">
        <v>5714.2857142857147</v>
      </c>
      <c r="F28" s="1">
        <v>100</v>
      </c>
      <c r="G28" s="1" t="s">
        <v>8</v>
      </c>
      <c r="H28" s="4">
        <v>0.89</v>
      </c>
      <c r="I28" s="4">
        <v>0.94</v>
      </c>
      <c r="J28" s="4">
        <v>0.8</v>
      </c>
    </row>
    <row r="29" spans="1:10" ht="15.5" x14ac:dyDescent="0.35">
      <c r="A29" s="2">
        <v>45017</v>
      </c>
      <c r="B29" s="1" t="s">
        <v>7</v>
      </c>
      <c r="C29" s="3">
        <v>7857.1428571428569</v>
      </c>
      <c r="D29" s="1">
        <v>2000</v>
      </c>
      <c r="E29" s="3">
        <v>5714.2857142857147</v>
      </c>
      <c r="F29" s="1">
        <v>100</v>
      </c>
      <c r="G29" s="1" t="s">
        <v>8</v>
      </c>
      <c r="H29" s="4">
        <v>0.88</v>
      </c>
      <c r="I29" s="4">
        <v>0.94</v>
      </c>
      <c r="J29" s="4">
        <v>0.7</v>
      </c>
    </row>
    <row r="30" spans="1:10" ht="15.5" x14ac:dyDescent="0.35">
      <c r="A30" s="2">
        <v>45047</v>
      </c>
      <c r="B30" s="1" t="s">
        <v>0</v>
      </c>
      <c r="C30" s="3">
        <v>11428.571428571429</v>
      </c>
      <c r="D30" s="3">
        <v>20000</v>
      </c>
      <c r="E30" s="3">
        <v>2857.1428571428573</v>
      </c>
      <c r="F30" s="1">
        <v>90</v>
      </c>
      <c r="G30" s="1" t="s">
        <v>8</v>
      </c>
      <c r="H30" s="4">
        <v>0.75</v>
      </c>
      <c r="I30" s="4">
        <v>0.77</v>
      </c>
      <c r="J30" s="4">
        <v>0.84</v>
      </c>
    </row>
    <row r="31" spans="1:10" ht="15.5" x14ac:dyDescent="0.35">
      <c r="A31" s="2">
        <v>45047</v>
      </c>
      <c r="B31" s="1" t="s">
        <v>2</v>
      </c>
      <c r="C31" s="3">
        <v>11428.571428571429</v>
      </c>
      <c r="D31" s="3">
        <v>17000</v>
      </c>
      <c r="E31" s="3">
        <v>2857.1428571428573</v>
      </c>
      <c r="F31" s="1">
        <v>80</v>
      </c>
      <c r="G31" s="1" t="s">
        <v>8</v>
      </c>
      <c r="H31" s="4">
        <v>0.73</v>
      </c>
      <c r="I31" s="4">
        <v>0.96</v>
      </c>
      <c r="J31" s="4">
        <v>0.93</v>
      </c>
    </row>
    <row r="32" spans="1:10" ht="15.5" x14ac:dyDescent="0.35">
      <c r="A32" s="2">
        <v>45047</v>
      </c>
      <c r="B32" s="1" t="s">
        <v>3</v>
      </c>
      <c r="C32" s="3">
        <v>11428.571428571429</v>
      </c>
      <c r="D32" s="1">
        <v>16000</v>
      </c>
      <c r="E32" s="3">
        <v>2857.1428571428573</v>
      </c>
      <c r="F32" s="1">
        <v>90</v>
      </c>
      <c r="G32" s="1" t="s">
        <v>8</v>
      </c>
      <c r="H32" s="4">
        <v>0.93</v>
      </c>
      <c r="I32" s="4">
        <v>0.74</v>
      </c>
      <c r="J32" s="4">
        <v>0.93</v>
      </c>
    </row>
    <row r="33" spans="1:10" ht="15.5" x14ac:dyDescent="0.35">
      <c r="A33" s="2">
        <v>45047</v>
      </c>
      <c r="B33" s="1" t="s">
        <v>4</v>
      </c>
      <c r="C33" s="3">
        <v>11428.571428571429</v>
      </c>
      <c r="D33" s="1">
        <v>12000</v>
      </c>
      <c r="E33" s="3">
        <v>2857.1428571428573</v>
      </c>
      <c r="F33" s="1">
        <v>110</v>
      </c>
      <c r="G33" s="1" t="s">
        <v>8</v>
      </c>
      <c r="H33" s="4">
        <v>0.85</v>
      </c>
      <c r="I33" s="4">
        <v>0.7</v>
      </c>
      <c r="J33" s="4">
        <v>0.99</v>
      </c>
    </row>
    <row r="34" spans="1:10" ht="15.5" x14ac:dyDescent="0.35">
      <c r="A34" s="2">
        <v>45047</v>
      </c>
      <c r="B34" s="1" t="s">
        <v>5</v>
      </c>
      <c r="C34" s="3">
        <v>11428.571428571429</v>
      </c>
      <c r="D34" s="1">
        <v>20500</v>
      </c>
      <c r="E34" s="3">
        <v>2857.1428571428573</v>
      </c>
      <c r="F34" s="1">
        <v>90</v>
      </c>
      <c r="G34" s="1" t="s">
        <v>8</v>
      </c>
      <c r="H34" s="4">
        <v>0.92</v>
      </c>
      <c r="I34" s="4">
        <v>0.99</v>
      </c>
      <c r="J34" s="4">
        <v>0.88</v>
      </c>
    </row>
    <row r="35" spans="1:10" ht="15.5" x14ac:dyDescent="0.35">
      <c r="A35" s="2">
        <v>45047</v>
      </c>
      <c r="B35" s="1" t="s">
        <v>6</v>
      </c>
      <c r="C35" s="3">
        <v>11428.571428571429</v>
      </c>
      <c r="D35" s="1">
        <v>21000</v>
      </c>
      <c r="E35" s="3">
        <v>2857.1428571428573</v>
      </c>
      <c r="F35" s="1">
        <v>100</v>
      </c>
      <c r="G35" s="1" t="s">
        <v>8</v>
      </c>
      <c r="H35" s="4">
        <v>0.75</v>
      </c>
      <c r="I35" s="4">
        <v>0.97</v>
      </c>
      <c r="J35" s="4">
        <v>0.83</v>
      </c>
    </row>
    <row r="36" spans="1:10" ht="15.5" x14ac:dyDescent="0.35">
      <c r="A36" s="2">
        <v>45047</v>
      </c>
      <c r="B36" s="1" t="s">
        <v>7</v>
      </c>
      <c r="C36" s="3">
        <v>11428.571428571429</v>
      </c>
      <c r="D36" s="1">
        <v>21500</v>
      </c>
      <c r="E36" s="3">
        <v>2857.1428571428573</v>
      </c>
      <c r="F36" s="1">
        <v>90</v>
      </c>
      <c r="G36" s="1" t="s">
        <v>8</v>
      </c>
      <c r="H36" s="4">
        <v>0.77</v>
      </c>
      <c r="I36" s="4">
        <v>0.97</v>
      </c>
      <c r="J36" s="4">
        <v>0.78</v>
      </c>
    </row>
    <row r="37" spans="1:10" ht="15.5" x14ac:dyDescent="0.35">
      <c r="A37" s="2">
        <v>45078</v>
      </c>
      <c r="B37" s="1" t="s">
        <v>0</v>
      </c>
      <c r="C37" s="3">
        <v>14285.714285714286</v>
      </c>
      <c r="D37" s="3">
        <v>22000</v>
      </c>
      <c r="E37" s="3">
        <v>857.14285714285711</v>
      </c>
      <c r="F37" s="1">
        <v>228</v>
      </c>
      <c r="G37" s="1" t="s">
        <v>8</v>
      </c>
      <c r="H37" s="4">
        <v>0.79</v>
      </c>
      <c r="I37" s="4">
        <v>0.75</v>
      </c>
      <c r="J37" s="4">
        <v>0.93</v>
      </c>
    </row>
    <row r="38" spans="1:10" ht="15.5" x14ac:dyDescent="0.35">
      <c r="A38" s="2">
        <v>45078</v>
      </c>
      <c r="B38" s="1" t="s">
        <v>2</v>
      </c>
      <c r="C38" s="3">
        <v>14285.714285714286</v>
      </c>
      <c r="D38" s="3">
        <v>18000</v>
      </c>
      <c r="E38" s="3">
        <v>857.14285714285711</v>
      </c>
      <c r="F38" s="1">
        <v>220</v>
      </c>
      <c r="G38" s="1" t="s">
        <v>8</v>
      </c>
      <c r="H38" s="4">
        <v>0.81</v>
      </c>
      <c r="I38" s="4">
        <v>0.98</v>
      </c>
      <c r="J38" s="4">
        <v>0.86</v>
      </c>
    </row>
    <row r="39" spans="1:10" ht="15.5" x14ac:dyDescent="0.35">
      <c r="A39" s="2">
        <v>45078</v>
      </c>
      <c r="B39" s="1" t="s">
        <v>3</v>
      </c>
      <c r="C39" s="3">
        <v>14285.714285714286</v>
      </c>
      <c r="D39" s="1">
        <v>18500</v>
      </c>
      <c r="E39" s="3">
        <v>857.14285714285711</v>
      </c>
      <c r="F39" s="1">
        <v>228</v>
      </c>
      <c r="G39" s="1" t="s">
        <v>8</v>
      </c>
      <c r="H39" s="4">
        <v>0.86</v>
      </c>
      <c r="I39" s="4">
        <v>0.82</v>
      </c>
      <c r="J39" s="4">
        <v>0.86</v>
      </c>
    </row>
    <row r="40" spans="1:10" ht="15.5" x14ac:dyDescent="0.35">
      <c r="A40" s="2">
        <v>45078</v>
      </c>
      <c r="B40" s="1" t="s">
        <v>4</v>
      </c>
      <c r="C40" s="3">
        <v>14285.714285714286</v>
      </c>
      <c r="D40" s="1">
        <v>14314</v>
      </c>
      <c r="E40" s="3">
        <v>857.14285714285711</v>
      </c>
      <c r="F40" s="1">
        <v>238</v>
      </c>
      <c r="G40" s="1" t="s">
        <v>8</v>
      </c>
      <c r="H40" s="4">
        <v>0.72</v>
      </c>
      <c r="I40" s="4">
        <v>0.95</v>
      </c>
      <c r="J40" s="4">
        <v>0.9</v>
      </c>
    </row>
    <row r="41" spans="1:10" ht="15.5" x14ac:dyDescent="0.35">
      <c r="A41" s="2">
        <v>45078</v>
      </c>
      <c r="B41" s="1" t="s">
        <v>5</v>
      </c>
      <c r="C41" s="3">
        <v>14285.714285714286</v>
      </c>
      <c r="D41" s="1">
        <v>21000</v>
      </c>
      <c r="E41" s="3">
        <v>857.14285714285711</v>
      </c>
      <c r="F41" s="1">
        <v>228</v>
      </c>
      <c r="G41" s="1" t="s">
        <v>8</v>
      </c>
      <c r="H41" s="4">
        <v>0.71</v>
      </c>
      <c r="I41" s="4">
        <v>0.8</v>
      </c>
      <c r="J41" s="4">
        <v>0.76</v>
      </c>
    </row>
    <row r="42" spans="1:10" ht="15.5" x14ac:dyDescent="0.35">
      <c r="A42" s="2">
        <v>45078</v>
      </c>
      <c r="B42" s="1" t="s">
        <v>6</v>
      </c>
      <c r="C42" s="3">
        <v>14285.714285714286</v>
      </c>
      <c r="D42" s="1">
        <v>22500</v>
      </c>
      <c r="E42" s="3">
        <v>857.14285714285711</v>
      </c>
      <c r="F42" s="1">
        <v>230</v>
      </c>
      <c r="G42" s="1" t="s">
        <v>8</v>
      </c>
      <c r="H42" s="4">
        <v>0.97</v>
      </c>
      <c r="I42" s="4">
        <v>0.95</v>
      </c>
      <c r="J42" s="4">
        <v>0.85</v>
      </c>
    </row>
    <row r="43" spans="1:10" ht="15.5" x14ac:dyDescent="0.35">
      <c r="A43" s="2">
        <v>45078</v>
      </c>
      <c r="B43" s="1" t="s">
        <v>7</v>
      </c>
      <c r="C43" s="3">
        <v>14285.714285714286</v>
      </c>
      <c r="D43" s="1">
        <v>22900</v>
      </c>
      <c r="E43" s="3">
        <v>857.14285714285711</v>
      </c>
      <c r="F43" s="1">
        <v>228</v>
      </c>
      <c r="G43" s="1" t="s">
        <v>8</v>
      </c>
      <c r="H43" s="4">
        <v>0.95</v>
      </c>
      <c r="I43" s="4">
        <v>0.85</v>
      </c>
      <c r="J43" s="4">
        <v>0.91</v>
      </c>
    </row>
    <row r="44" spans="1:10" ht="15.5" x14ac:dyDescent="0.35">
      <c r="A44" s="2">
        <v>45108</v>
      </c>
      <c r="B44" s="1" t="s">
        <v>0</v>
      </c>
      <c r="C44" s="3">
        <v>18562.957142857143</v>
      </c>
      <c r="D44" s="3">
        <v>25000</v>
      </c>
      <c r="E44" s="3">
        <v>714.28571428571433</v>
      </c>
      <c r="F44" s="1">
        <v>250</v>
      </c>
      <c r="G44" s="1" t="s">
        <v>9</v>
      </c>
      <c r="H44" s="4">
        <v>0.97</v>
      </c>
      <c r="I44" s="4">
        <v>0.7</v>
      </c>
      <c r="J44" s="4">
        <v>0.93</v>
      </c>
    </row>
    <row r="45" spans="1:10" ht="15.5" x14ac:dyDescent="0.35">
      <c r="A45" s="2">
        <v>45108</v>
      </c>
      <c r="B45" s="1" t="s">
        <v>2</v>
      </c>
      <c r="C45" s="3">
        <v>18562.957142857143</v>
      </c>
      <c r="D45" s="3">
        <v>22000</v>
      </c>
      <c r="E45" s="3">
        <v>714.28571428571433</v>
      </c>
      <c r="F45" s="1">
        <v>240</v>
      </c>
      <c r="G45" s="1" t="s">
        <v>9</v>
      </c>
      <c r="H45" s="4">
        <v>0.9</v>
      </c>
      <c r="I45" s="4">
        <v>0.98</v>
      </c>
      <c r="J45" s="4">
        <v>0.96</v>
      </c>
    </row>
    <row r="46" spans="1:10" ht="15.5" x14ac:dyDescent="0.35">
      <c r="A46" s="2">
        <v>45108</v>
      </c>
      <c r="B46" s="1" t="s">
        <v>3</v>
      </c>
      <c r="C46" s="3">
        <v>18562.957142857143</v>
      </c>
      <c r="D46" s="1">
        <v>25000</v>
      </c>
      <c r="E46" s="3">
        <v>714.28571428571433</v>
      </c>
      <c r="F46" s="1">
        <v>270</v>
      </c>
      <c r="G46" s="1" t="s">
        <v>9</v>
      </c>
      <c r="H46" s="4">
        <v>0.9</v>
      </c>
      <c r="I46" s="4">
        <v>0.95</v>
      </c>
      <c r="J46" s="4">
        <v>0.98</v>
      </c>
    </row>
    <row r="47" spans="1:10" ht="15.5" x14ac:dyDescent="0.35">
      <c r="A47" s="2">
        <v>45108</v>
      </c>
      <c r="B47" s="1" t="s">
        <v>4</v>
      </c>
      <c r="C47" s="3">
        <v>18562.957142857143</v>
      </c>
      <c r="D47" s="1">
        <v>25000</v>
      </c>
      <c r="E47" s="3">
        <v>714.28571428571433</v>
      </c>
      <c r="F47" s="1">
        <v>259</v>
      </c>
      <c r="G47" s="1" t="s">
        <v>9</v>
      </c>
      <c r="H47" s="4">
        <v>0.96</v>
      </c>
      <c r="I47" s="4">
        <v>0.81</v>
      </c>
      <c r="J47" s="4">
        <v>0.85</v>
      </c>
    </row>
    <row r="48" spans="1:10" ht="15.5" x14ac:dyDescent="0.35">
      <c r="A48" s="2">
        <v>45108</v>
      </c>
      <c r="B48" s="1" t="s">
        <v>5</v>
      </c>
      <c r="C48" s="3">
        <v>18562.957142857143</v>
      </c>
      <c r="D48" s="1">
        <v>25000</v>
      </c>
      <c r="E48" s="3">
        <v>714.28571428571433</v>
      </c>
      <c r="F48" s="1">
        <v>260</v>
      </c>
      <c r="G48" s="1" t="s">
        <v>9</v>
      </c>
      <c r="H48" s="4">
        <v>0.98</v>
      </c>
      <c r="I48" s="4">
        <v>0.84</v>
      </c>
      <c r="J48" s="4">
        <v>0.89</v>
      </c>
    </row>
    <row r="49" spans="1:10" ht="15.5" x14ac:dyDescent="0.35">
      <c r="A49" s="2">
        <v>45108</v>
      </c>
      <c r="B49" s="1" t="s">
        <v>6</v>
      </c>
      <c r="C49" s="3">
        <v>18562.957142857143</v>
      </c>
      <c r="D49" s="1">
        <v>25000</v>
      </c>
      <c r="E49" s="3">
        <v>714.28571428571433</v>
      </c>
      <c r="F49" s="1">
        <v>260</v>
      </c>
      <c r="G49" s="1" t="s">
        <v>9</v>
      </c>
      <c r="H49" s="4">
        <v>0.76</v>
      </c>
      <c r="I49" s="4">
        <v>0.7</v>
      </c>
      <c r="J49" s="4">
        <v>0.86</v>
      </c>
    </row>
    <row r="50" spans="1:10" ht="15.5" x14ac:dyDescent="0.35">
      <c r="A50" s="2">
        <v>45108</v>
      </c>
      <c r="B50" s="1" t="s">
        <v>7</v>
      </c>
      <c r="C50" s="3">
        <v>18562.957142857143</v>
      </c>
      <c r="D50" s="1">
        <v>25000</v>
      </c>
      <c r="E50" s="3">
        <v>714.28571428571433</v>
      </c>
      <c r="F50" s="1">
        <v>261</v>
      </c>
      <c r="G50" s="1" t="s">
        <v>9</v>
      </c>
      <c r="H50" s="4">
        <v>0.91</v>
      </c>
      <c r="I50" s="4">
        <v>0.77</v>
      </c>
      <c r="J50" s="4">
        <v>0.75</v>
      </c>
    </row>
    <row r="51" spans="1:10" ht="15.5" x14ac:dyDescent="0.35">
      <c r="A51" s="2">
        <v>45139</v>
      </c>
      <c r="B51" s="1" t="s">
        <v>0</v>
      </c>
      <c r="C51" s="3">
        <v>18571.428571428572</v>
      </c>
      <c r="D51" s="3">
        <v>25000</v>
      </c>
      <c r="E51" s="3">
        <v>714.28571428571433</v>
      </c>
      <c r="F51" s="1">
        <v>242</v>
      </c>
      <c r="G51" s="1" t="s">
        <v>9</v>
      </c>
      <c r="H51" s="4">
        <v>0.79</v>
      </c>
      <c r="I51" s="4">
        <v>0.81</v>
      </c>
      <c r="J51" s="4">
        <v>0.74</v>
      </c>
    </row>
    <row r="52" spans="1:10" ht="15.5" x14ac:dyDescent="0.35">
      <c r="A52" s="2">
        <v>45139</v>
      </c>
      <c r="B52" s="1" t="s">
        <v>2</v>
      </c>
      <c r="C52" s="3">
        <v>18571.428571428572</v>
      </c>
      <c r="D52" s="3">
        <v>22500</v>
      </c>
      <c r="E52" s="3">
        <v>714.28571428571433</v>
      </c>
      <c r="F52" s="1">
        <v>250</v>
      </c>
      <c r="G52" s="1" t="s">
        <v>9</v>
      </c>
      <c r="H52" s="4">
        <v>0.85</v>
      </c>
      <c r="I52" s="4">
        <v>0.82</v>
      </c>
      <c r="J52" s="4">
        <v>0.73</v>
      </c>
    </row>
    <row r="53" spans="1:10" ht="15.5" x14ac:dyDescent="0.35">
      <c r="A53" s="2">
        <v>45139</v>
      </c>
      <c r="B53" s="1" t="s">
        <v>3</v>
      </c>
      <c r="C53" s="3">
        <v>18571.428571428572</v>
      </c>
      <c r="D53" s="1">
        <v>25000</v>
      </c>
      <c r="E53" s="3">
        <v>714.28571428571433</v>
      </c>
      <c r="F53" s="1">
        <v>242</v>
      </c>
      <c r="G53" s="1" t="s">
        <v>9</v>
      </c>
      <c r="H53" s="4">
        <v>0.88</v>
      </c>
      <c r="I53" s="4">
        <v>0.84</v>
      </c>
      <c r="J53" s="4">
        <v>0.75</v>
      </c>
    </row>
    <row r="54" spans="1:10" ht="15.5" x14ac:dyDescent="0.35">
      <c r="A54" s="2">
        <v>45139</v>
      </c>
      <c r="B54" s="1" t="s">
        <v>4</v>
      </c>
      <c r="C54" s="3">
        <v>18571.428571428572</v>
      </c>
      <c r="D54" s="1">
        <v>25000</v>
      </c>
      <c r="E54" s="3">
        <v>714.28571428571433</v>
      </c>
      <c r="F54" s="1">
        <v>242</v>
      </c>
      <c r="G54" s="1" t="s">
        <v>9</v>
      </c>
      <c r="H54" s="4">
        <v>0.81</v>
      </c>
      <c r="I54" s="4">
        <v>0.92</v>
      </c>
      <c r="J54" s="4">
        <v>0.91</v>
      </c>
    </row>
    <row r="55" spans="1:10" ht="15.5" x14ac:dyDescent="0.35">
      <c r="A55" s="2">
        <v>45139</v>
      </c>
      <c r="B55" s="1" t="s">
        <v>5</v>
      </c>
      <c r="C55" s="3">
        <v>18571.428571428572</v>
      </c>
      <c r="D55" s="1">
        <v>25000</v>
      </c>
      <c r="E55" s="3">
        <v>714.28571428571433</v>
      </c>
      <c r="F55" s="1">
        <v>242</v>
      </c>
      <c r="G55" s="1" t="s">
        <v>9</v>
      </c>
      <c r="H55" s="4">
        <v>0.84</v>
      </c>
      <c r="I55" s="4">
        <v>0.73</v>
      </c>
      <c r="J55" s="4">
        <v>0.99</v>
      </c>
    </row>
    <row r="56" spans="1:10" ht="15.5" x14ac:dyDescent="0.35">
      <c r="A56" s="2">
        <v>45139</v>
      </c>
      <c r="B56" s="1" t="s">
        <v>6</v>
      </c>
      <c r="C56" s="3">
        <v>18571.428571428572</v>
      </c>
      <c r="D56" s="1">
        <v>25000</v>
      </c>
      <c r="E56" s="3">
        <v>714.28571428571433</v>
      </c>
      <c r="F56" s="1">
        <v>240</v>
      </c>
      <c r="G56" s="1" t="s">
        <v>9</v>
      </c>
      <c r="H56" s="4">
        <v>0.93</v>
      </c>
      <c r="I56" s="4">
        <v>0.79</v>
      </c>
      <c r="J56" s="4">
        <v>0.72</v>
      </c>
    </row>
    <row r="57" spans="1:10" ht="15.5" x14ac:dyDescent="0.35">
      <c r="A57" s="2">
        <v>45139</v>
      </c>
      <c r="B57" s="1" t="s">
        <v>7</v>
      </c>
      <c r="C57" s="3">
        <v>18571.428571428572</v>
      </c>
      <c r="D57" s="1">
        <v>25000</v>
      </c>
      <c r="E57" s="3">
        <v>714.28571428571433</v>
      </c>
      <c r="F57" s="1">
        <v>242</v>
      </c>
      <c r="G57" s="1" t="s">
        <v>9</v>
      </c>
      <c r="H57" s="4">
        <v>0.84</v>
      </c>
      <c r="I57" s="4">
        <v>0.79</v>
      </c>
      <c r="J57" s="4">
        <v>0.8</v>
      </c>
    </row>
    <row r="58" spans="1:10" ht="15.5" x14ac:dyDescent="0.35">
      <c r="A58" s="2">
        <v>45170</v>
      </c>
      <c r="B58" s="1" t="s">
        <v>0</v>
      </c>
      <c r="C58" s="3">
        <v>17857.142857142859</v>
      </c>
      <c r="D58" s="3">
        <v>22500</v>
      </c>
      <c r="E58" s="3">
        <v>285.71428571428572</v>
      </c>
      <c r="F58" s="1">
        <v>285</v>
      </c>
      <c r="G58" s="1" t="s">
        <v>9</v>
      </c>
      <c r="H58" s="4">
        <v>0.85</v>
      </c>
      <c r="I58" s="4">
        <v>0.91</v>
      </c>
      <c r="J58" s="4">
        <v>0.84</v>
      </c>
    </row>
    <row r="59" spans="1:10" ht="15.5" x14ac:dyDescent="0.35">
      <c r="A59" s="2">
        <v>45170</v>
      </c>
      <c r="B59" s="1" t="s">
        <v>2</v>
      </c>
      <c r="C59" s="3">
        <v>17857.142857142859</v>
      </c>
      <c r="D59" s="3">
        <v>21500</v>
      </c>
      <c r="E59" s="3">
        <v>285.71428571428572</v>
      </c>
      <c r="F59" s="1">
        <v>275</v>
      </c>
      <c r="G59" s="1" t="s">
        <v>9</v>
      </c>
      <c r="H59" s="4">
        <v>0.86</v>
      </c>
      <c r="I59" s="4">
        <v>0.75</v>
      </c>
      <c r="J59" s="4">
        <v>0.96</v>
      </c>
    </row>
    <row r="60" spans="1:10" ht="15.5" x14ac:dyDescent="0.35">
      <c r="A60" s="2">
        <v>45170</v>
      </c>
      <c r="B60" s="1" t="s">
        <v>3</v>
      </c>
      <c r="C60" s="3">
        <v>17857.142857142859</v>
      </c>
      <c r="D60" s="1">
        <v>24000</v>
      </c>
      <c r="E60" s="3">
        <v>285.71428571428572</v>
      </c>
      <c r="F60" s="1">
        <v>285</v>
      </c>
      <c r="G60" s="1" t="s">
        <v>9</v>
      </c>
      <c r="H60" s="4">
        <v>0.96</v>
      </c>
      <c r="I60" s="4">
        <v>0.77</v>
      </c>
      <c r="J60" s="4">
        <v>0.92</v>
      </c>
    </row>
    <row r="61" spans="1:10" ht="15.5" x14ac:dyDescent="0.35">
      <c r="A61" s="2">
        <v>45170</v>
      </c>
      <c r="B61" s="1" t="s">
        <v>4</v>
      </c>
      <c r="C61" s="3">
        <v>17857.142857142859</v>
      </c>
      <c r="D61" s="1">
        <v>24500</v>
      </c>
      <c r="E61" s="3">
        <v>285.71428571428572</v>
      </c>
      <c r="F61" s="1">
        <v>290</v>
      </c>
      <c r="G61" s="1" t="s">
        <v>9</v>
      </c>
      <c r="H61" s="4">
        <v>0.99</v>
      </c>
      <c r="I61" s="4">
        <v>0.97</v>
      </c>
      <c r="J61" s="4">
        <v>0.73</v>
      </c>
    </row>
    <row r="62" spans="1:10" ht="15.5" x14ac:dyDescent="0.35">
      <c r="A62" s="2">
        <v>45170</v>
      </c>
      <c r="B62" s="1" t="s">
        <v>5</v>
      </c>
      <c r="C62" s="3">
        <v>17857.142857142859</v>
      </c>
      <c r="D62" s="1">
        <v>24500</v>
      </c>
      <c r="E62" s="3">
        <v>285.71428571428572</v>
      </c>
      <c r="F62" s="1">
        <v>310</v>
      </c>
      <c r="G62" s="1" t="s">
        <v>9</v>
      </c>
      <c r="H62" s="4">
        <v>0.77</v>
      </c>
      <c r="I62" s="4">
        <v>0.72</v>
      </c>
      <c r="J62" s="4">
        <v>0.85</v>
      </c>
    </row>
    <row r="63" spans="1:10" ht="15.5" x14ac:dyDescent="0.35">
      <c r="A63" s="2">
        <v>45170</v>
      </c>
      <c r="B63" s="1" t="s">
        <v>6</v>
      </c>
      <c r="C63" s="3">
        <v>17857.142857142859</v>
      </c>
      <c r="D63" s="1">
        <v>24500</v>
      </c>
      <c r="E63" s="3">
        <v>285.71428571428572</v>
      </c>
      <c r="F63" s="1">
        <v>270</v>
      </c>
      <c r="G63" s="1" t="s">
        <v>9</v>
      </c>
      <c r="H63" s="4">
        <v>0.77</v>
      </c>
      <c r="I63" s="4">
        <v>0.96</v>
      </c>
      <c r="J63" s="4">
        <v>0.78</v>
      </c>
    </row>
    <row r="64" spans="1:10" ht="15.5" x14ac:dyDescent="0.35">
      <c r="A64" s="2">
        <v>45170</v>
      </c>
      <c r="B64" s="1" t="s">
        <v>7</v>
      </c>
      <c r="C64" s="3">
        <v>17857.142857142859</v>
      </c>
      <c r="D64" s="1">
        <v>24500</v>
      </c>
      <c r="E64" s="3">
        <v>285.71428571428572</v>
      </c>
      <c r="F64" s="1">
        <v>285</v>
      </c>
      <c r="G64" s="1" t="s">
        <v>9</v>
      </c>
      <c r="H64" s="4">
        <v>0.78</v>
      </c>
      <c r="I64" s="4">
        <v>0.8</v>
      </c>
      <c r="J64" s="4">
        <v>0.85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 Tangudu</dc:creator>
  <cp:lastModifiedBy>Amar Tangudu</cp:lastModifiedBy>
  <dcterms:created xsi:type="dcterms:W3CDTF">2024-08-22T04:40:55Z</dcterms:created>
  <dcterms:modified xsi:type="dcterms:W3CDTF">2024-09-26T07:12:26Z</dcterms:modified>
</cp:coreProperties>
</file>