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Valin\Desktop\Cours 5A\Mineur Finance\Info_finance\"/>
    </mc:Choice>
  </mc:AlternateContent>
  <xr:revisionPtr revIDLastSave="0" documentId="13_ncr:1_{8B0DE2DA-BD62-4857-9F29-38FE7CCE09CC}" xr6:coauthVersionLast="47" xr6:coauthVersionMax="47" xr10:uidLastSave="{00000000-0000-0000-0000-000000000000}"/>
  <bookViews>
    <workbookView xWindow="-108" yWindow="-108" windowWidth="23256" windowHeight="12456" xr2:uid="{3ECC8606-A146-4617-AB1D-E47E17311591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2" i="1" s="1"/>
  <c r="G21" i="1"/>
  <c r="H21" i="1" s="1"/>
  <c r="G22" i="1"/>
  <c r="H22" i="1" s="1"/>
  <c r="G20" i="1"/>
  <c r="G19" i="1"/>
  <c r="H19" i="1" s="1"/>
  <c r="G18" i="1"/>
  <c r="H18" i="1" s="1"/>
  <c r="G17" i="1"/>
  <c r="H17" i="1" s="1"/>
  <c r="G16" i="1"/>
  <c r="H16" i="1" s="1"/>
  <c r="H12" i="1"/>
  <c r="G13" i="1"/>
  <c r="H13" i="1" s="1"/>
  <c r="G15" i="1"/>
  <c r="H15" i="1" s="1"/>
  <c r="G14" i="1"/>
  <c r="G6" i="1"/>
  <c r="H4" i="1"/>
  <c r="H5" i="1"/>
  <c r="H7" i="1"/>
  <c r="H8" i="1"/>
  <c r="H9" i="1"/>
  <c r="H10" i="1"/>
  <c r="H11" i="1"/>
  <c r="H20" i="1"/>
  <c r="F3" i="1"/>
  <c r="F4" i="1"/>
  <c r="F5" i="1"/>
  <c r="F7" i="1"/>
  <c r="F8" i="1"/>
  <c r="F9" i="1"/>
  <c r="F11" i="1"/>
  <c r="F12" i="1"/>
  <c r="H3" i="1"/>
  <c r="I2" i="1"/>
  <c r="F2" i="1"/>
  <c r="I3" i="1" l="1"/>
  <c r="H14" i="1"/>
  <c r="I4" i="1"/>
  <c r="I5" i="1" s="1"/>
  <c r="I6" i="1" s="1"/>
  <c r="I10" i="1" s="1"/>
  <c r="I11" i="1" l="1"/>
  <c r="I12" i="1" s="1"/>
  <c r="I13" i="1" s="1"/>
  <c r="I14" i="1" s="1"/>
  <c r="I15" i="1" s="1"/>
  <c r="I19" i="1" s="1"/>
  <c r="I20" i="1" s="1"/>
</calcChain>
</file>

<file path=xl/sharedStrings.xml><?xml version="1.0" encoding="utf-8"?>
<sst xmlns="http://schemas.openxmlformats.org/spreadsheetml/2006/main" count="52" uniqueCount="21">
  <si>
    <t>DATE</t>
  </si>
  <si>
    <t>DATE Transaction</t>
  </si>
  <si>
    <t>Action ou indice</t>
  </si>
  <si>
    <t>ACHAT/VENTE</t>
  </si>
  <si>
    <t xml:space="preserve">Valeur </t>
  </si>
  <si>
    <t>Quantité</t>
  </si>
  <si>
    <t>Prix</t>
  </si>
  <si>
    <t>Frais de transaction</t>
  </si>
  <si>
    <t>Solde Restante</t>
  </si>
  <si>
    <t>OR.PA</t>
  </si>
  <si>
    <t>ACHAT</t>
  </si>
  <si>
    <t>CAC40</t>
  </si>
  <si>
    <t>ENX.PA</t>
  </si>
  <si>
    <t>FNAC.PA</t>
  </si>
  <si>
    <t>$ USD</t>
  </si>
  <si>
    <t>E-MINI S&amp;P500 DEC 24</t>
  </si>
  <si>
    <t>NASDAQ DEC 24</t>
  </si>
  <si>
    <t>GC=F (GOLD)</t>
  </si>
  <si>
    <t>VENTE</t>
  </si>
  <si>
    <t>ATO.PA (Atos)</t>
  </si>
  <si>
    <t>t-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</si>
</sst>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(* #,##0.00_);_(* \(#,##0.00\);_(* &quot;-&quot;??_);_(@_)"/>
    <numFmt numFmtId="165" formatCode="_-[$$-409]* #,##0.00_ ;_-[$$-409]* \-#,##0.00\ ;_-[$$-409]* &quot;-&quot;??_ ;_-@_ "/>
    <numFmt numFmtId="166" formatCode="_-* #,##0.00\ [$€-40C]_-;\-* #,##0.00\ [$€-40C]_-;_-* &quot;-&quot;??\ [$€-40C]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9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1" applyFont="1"/>
    <xf numFmtId="44" fontId="0" fillId="0" borderId="0" xfId="0" applyNumberFormat="1"/>
    <xf numFmtId="2" fontId="0" fillId="0" borderId="0" xfId="1" applyNumberFormat="1" applyFont="1"/>
    <xf numFmtId="22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3" fillId="0" borderId="0" xfId="0" applyFont="1"/>
    <xf numFmtId="166" fontId="0" fillId="0" borderId="0" xfId="1" applyNumberFormat="1" applyFont="1"/>
    <xf numFmtId="14" fontId="0" fillId="2" borderId="0" xfId="0" applyNumberFormat="1" applyFill="1"/>
    <xf numFmtId="0" fontId="0" fillId="2" borderId="0" xfId="0" applyFill="1"/>
    <xf numFmtId="0" fontId="2" fillId="2" borderId="0" xfId="0" applyFont="1" applyFill="1"/>
    <xf numFmtId="44" fontId="0" fillId="2" borderId="0" xfId="1" applyFont="1" applyFill="1"/>
    <xf numFmtId="2" fontId="0" fillId="2" borderId="0" xfId="1" applyNumberFormat="1" applyFont="1" applyFill="1"/>
    <xf numFmtId="44" fontId="0" fillId="2" borderId="0" xfId="0" applyNumberFormat="1" applyFill="1"/>
    <xf numFmtId="22" fontId="0" fillId="2" borderId="0" xfId="0" applyNumberFormat="1" applyFill="1"/>
    <xf numFmtId="166" fontId="0" fillId="2" borderId="0" xfId="1" applyNumberFormat="1" applyFont="1" applyFill="1"/>
    <xf numFmtId="165" fontId="0" fillId="2" borderId="0" xfId="0" applyNumberFormat="1" applyFill="1"/>
    <xf numFmtId="165" fontId="0" fillId="2" borderId="0" xfId="1" applyNumberFormat="1" applyFont="1" applyFill="1"/>
    <xf numFmtId="166" fontId="0" fillId="0" borderId="0" xfId="0" applyNumberFormat="1"/>
    <xf numFmtId="164" fontId="4" fillId="3" borderId="0" xfId="0" applyNumberFormat="1" applyFont="1" applyFill="1"/>
    <xf numFmtId="22" fontId="0" fillId="3" borderId="0" xfId="0" applyNumberFormat="1" applyFill="1"/>
    <xf numFmtId="0" fontId="0" fillId="3" borderId="0" xfId="0" applyFill="1"/>
    <xf numFmtId="0" fontId="3" fillId="3" borderId="0" xfId="0" applyFont="1" applyFill="1"/>
    <xf numFmtId="2" fontId="0" fillId="3" borderId="0" xfId="1" applyNumberFormat="1" applyFont="1" applyFill="1"/>
    <xf numFmtId="44" fontId="0" fillId="3" borderId="0" xfId="1" applyFont="1" applyFill="1"/>
    <xf numFmtId="44" fontId="0" fillId="3" borderId="0" xfId="0" applyNumberFormat="1" applyFill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D066-7993-4223-AE04-B93AA196B9B3}">
  <dimension ref="A1:L27"/>
  <sheetViews>
    <sheetView tabSelected="1" workbookViewId="0">
      <selection activeCell="K21" sqref="K21"/>
    </sheetView>
  </sheetViews>
  <sheetFormatPr baseColWidth="10" defaultColWidth="11.44140625" defaultRowHeight="14.4" x14ac:dyDescent="0.3"/>
  <cols>
    <col min="1" max="1" width="15.33203125" bestFit="1" customWidth="1"/>
    <col min="2" max="2" width="16.88671875" customWidth="1"/>
    <col min="3" max="3" width="19.44140625" customWidth="1"/>
    <col min="4" max="4" width="13.88671875" customWidth="1"/>
    <col min="5" max="6" width="11.6640625" bestFit="1" customWidth="1"/>
    <col min="7" max="7" width="13.88671875" bestFit="1" customWidth="1"/>
    <col min="8" max="8" width="20" customWidth="1"/>
    <col min="9" max="9" width="15.33203125" customWidth="1"/>
  </cols>
  <sheetData>
    <row r="1" spans="1:12" ht="21.6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s="10" customFormat="1" x14ac:dyDescent="0.3">
      <c r="A2" s="9">
        <v>45621.436805555553</v>
      </c>
      <c r="B2" s="9"/>
      <c r="C2" s="10" t="s">
        <v>9</v>
      </c>
      <c r="D2" s="11" t="s">
        <v>10</v>
      </c>
      <c r="E2" s="12">
        <v>329.5</v>
      </c>
      <c r="F2" s="13">
        <f>G2/E2</f>
        <v>1517.4506828528072</v>
      </c>
      <c r="G2" s="12">
        <v>500000</v>
      </c>
      <c r="H2" s="12"/>
      <c r="I2" s="14">
        <f>10000000-G2</f>
        <v>9500000</v>
      </c>
    </row>
    <row r="3" spans="1:12" s="10" customFormat="1" x14ac:dyDescent="0.3">
      <c r="A3" s="9">
        <v>45625.395138888889</v>
      </c>
      <c r="B3" s="9">
        <v>45625.395833333336</v>
      </c>
      <c r="C3" s="10" t="s">
        <v>11</v>
      </c>
      <c r="D3" s="11" t="s">
        <v>10</v>
      </c>
      <c r="E3" s="12">
        <v>7171.72</v>
      </c>
      <c r="F3" s="13">
        <f t="shared" ref="F3:F12" si="0">G3/E3</f>
        <v>69.718282364621032</v>
      </c>
      <c r="G3" s="12">
        <v>500000</v>
      </c>
      <c r="H3" s="14">
        <f>0.00025*G3</f>
        <v>125</v>
      </c>
      <c r="I3" s="14">
        <f>I2-H3-G3</f>
        <v>8999875</v>
      </c>
    </row>
    <row r="4" spans="1:12" s="10" customFormat="1" x14ac:dyDescent="0.3">
      <c r="A4" s="15">
        <v>45624.40902777778</v>
      </c>
      <c r="B4" s="15">
        <v>45625.409722222219</v>
      </c>
      <c r="C4" s="10" t="s">
        <v>12</v>
      </c>
      <c r="D4" s="11" t="s">
        <v>10</v>
      </c>
      <c r="E4" s="10">
        <v>106.8</v>
      </c>
      <c r="F4" s="13">
        <f t="shared" si="0"/>
        <v>7490.63670411985</v>
      </c>
      <c r="G4" s="12">
        <v>800000</v>
      </c>
      <c r="H4" s="14">
        <f>0.00025*G4</f>
        <v>200</v>
      </c>
      <c r="I4" s="14">
        <f>I3-H4-G4</f>
        <v>8199675</v>
      </c>
    </row>
    <row r="5" spans="1:12" s="10" customFormat="1" x14ac:dyDescent="0.3">
      <c r="A5" s="15">
        <v>45624.412499999999</v>
      </c>
      <c r="B5" s="15">
        <v>45626.413194444445</v>
      </c>
      <c r="C5" s="10" t="s">
        <v>13</v>
      </c>
      <c r="D5" s="11" t="s">
        <v>10</v>
      </c>
      <c r="E5" s="12">
        <v>26.95</v>
      </c>
      <c r="F5" s="13">
        <f t="shared" si="0"/>
        <v>14842.300556586271</v>
      </c>
      <c r="G5" s="12">
        <v>400000</v>
      </c>
      <c r="H5" s="14">
        <f>0.00025*G5</f>
        <v>100</v>
      </c>
      <c r="I5" s="14">
        <f>I4-H5-G5</f>
        <v>7799575</v>
      </c>
    </row>
    <row r="6" spans="1:12" s="10" customFormat="1" x14ac:dyDescent="0.3">
      <c r="A6" s="15">
        <v>45624.431944444441</v>
      </c>
      <c r="B6" s="15">
        <v>45626.412499999999</v>
      </c>
      <c r="C6" s="10" t="s">
        <v>14</v>
      </c>
      <c r="D6" s="11" t="s">
        <v>10</v>
      </c>
      <c r="E6" s="10">
        <v>1.05</v>
      </c>
      <c r="F6" s="13">
        <v>1000000</v>
      </c>
      <c r="G6" s="12">
        <f>F6/E6</f>
        <v>952380.95238095231</v>
      </c>
      <c r="H6" s="14">
        <v>0</v>
      </c>
      <c r="I6" s="14">
        <f>I5-H6-G6</f>
        <v>6847194.0476190476</v>
      </c>
    </row>
    <row r="7" spans="1:12" s="10" customFormat="1" x14ac:dyDescent="0.3">
      <c r="A7" s="15">
        <v>45624.43472222222</v>
      </c>
      <c r="B7" s="15">
        <v>45626.435416666667</v>
      </c>
      <c r="C7" s="10" t="s">
        <v>15</v>
      </c>
      <c r="D7" s="11" t="s">
        <v>10</v>
      </c>
      <c r="E7" s="18">
        <v>6022</v>
      </c>
      <c r="F7" s="13">
        <f t="shared" si="0"/>
        <v>55.352540684158086</v>
      </c>
      <c r="G7" s="18">
        <v>333333</v>
      </c>
      <c r="H7" s="17">
        <f t="shared" ref="H7:H22" si="1">0.00025*G7</f>
        <v>83.333250000000007</v>
      </c>
      <c r="I7" s="14"/>
    </row>
    <row r="8" spans="1:12" s="10" customFormat="1" x14ac:dyDescent="0.3">
      <c r="A8" s="15">
        <v>45624.4375</v>
      </c>
      <c r="B8" s="15">
        <v>45626.438194444447</v>
      </c>
      <c r="C8" s="10" t="s">
        <v>16</v>
      </c>
      <c r="D8" s="11" t="s">
        <v>10</v>
      </c>
      <c r="E8" s="17">
        <v>20853.75</v>
      </c>
      <c r="F8" s="13">
        <f t="shared" si="0"/>
        <v>15.984319367020321</v>
      </c>
      <c r="G8" s="18">
        <v>333333</v>
      </c>
      <c r="H8" s="17">
        <f t="shared" si="1"/>
        <v>83.333250000000007</v>
      </c>
      <c r="I8" s="14"/>
    </row>
    <row r="9" spans="1:12" s="10" customFormat="1" x14ac:dyDescent="0.3">
      <c r="A9" s="15">
        <v>45624.439583333333</v>
      </c>
      <c r="B9" s="15">
        <v>45626.44027777778</v>
      </c>
      <c r="C9" s="10" t="s">
        <v>17</v>
      </c>
      <c r="D9" s="11" t="s">
        <v>10</v>
      </c>
      <c r="E9" s="18">
        <v>2670.1</v>
      </c>
      <c r="F9" s="13">
        <f t="shared" si="0"/>
        <v>124.77060784240291</v>
      </c>
      <c r="G9" s="18">
        <v>333150</v>
      </c>
      <c r="H9" s="17">
        <f t="shared" si="1"/>
        <v>83.287500000000009</v>
      </c>
      <c r="I9" s="14"/>
    </row>
    <row r="10" spans="1:12" s="22" customFormat="1" x14ac:dyDescent="0.3">
      <c r="A10" s="21">
        <v>45624.450694444444</v>
      </c>
      <c r="B10" s="21">
        <v>45624.451388888891</v>
      </c>
      <c r="C10" s="22" t="s">
        <v>9</v>
      </c>
      <c r="D10" s="23" t="s">
        <v>18</v>
      </c>
      <c r="E10" s="22">
        <v>340</v>
      </c>
      <c r="F10" s="24">
        <v>758</v>
      </c>
      <c r="G10" s="25">
        <v>257720</v>
      </c>
      <c r="H10" s="26">
        <f t="shared" si="1"/>
        <v>64.430000000000007</v>
      </c>
      <c r="I10" s="26">
        <f>I6-H10+G10</f>
        <v>7104849.6176190479</v>
      </c>
    </row>
    <row r="11" spans="1:12" s="10" customFormat="1" x14ac:dyDescent="0.3">
      <c r="A11" s="15">
        <v>45624.458333333336</v>
      </c>
      <c r="B11" s="15">
        <v>45624.459027777775</v>
      </c>
      <c r="C11" s="10" t="s">
        <v>19</v>
      </c>
      <c r="D11" s="11" t="s">
        <v>10</v>
      </c>
      <c r="E11" s="10">
        <v>1.5355000000000001</v>
      </c>
      <c r="F11" s="13">
        <f t="shared" si="0"/>
        <v>651253.66330185602</v>
      </c>
      <c r="G11" s="16">
        <v>1000000</v>
      </c>
      <c r="H11" s="14">
        <f t="shared" si="1"/>
        <v>250</v>
      </c>
      <c r="I11" s="14">
        <f>I10-H11-G11</f>
        <v>6104599.6176190479</v>
      </c>
    </row>
    <row r="12" spans="1:12" s="10" customFormat="1" x14ac:dyDescent="0.3">
      <c r="A12" s="15">
        <v>45624.475694444445</v>
      </c>
      <c r="B12" s="15">
        <v>45624.476388888892</v>
      </c>
      <c r="C12" s="10" t="s">
        <v>9</v>
      </c>
      <c r="D12" s="11" t="s">
        <v>10</v>
      </c>
      <c r="E12" s="10">
        <v>332.65</v>
      </c>
      <c r="F12" s="13">
        <f t="shared" si="0"/>
        <v>3006.1626333984673</v>
      </c>
      <c r="G12" s="16">
        <v>1000000</v>
      </c>
      <c r="H12" s="14">
        <f t="shared" si="1"/>
        <v>250</v>
      </c>
      <c r="I12" s="14">
        <f>I11-H12-G12</f>
        <v>5104349.6176190479</v>
      </c>
    </row>
    <row r="13" spans="1:12" x14ac:dyDescent="0.3">
      <c r="A13" s="4">
        <v>45628.38958333333</v>
      </c>
      <c r="B13" s="4">
        <v>45628.38958333333</v>
      </c>
      <c r="C13" t="s">
        <v>19</v>
      </c>
      <c r="D13" s="7" t="s">
        <v>18</v>
      </c>
      <c r="E13">
        <v>0.95499999999999996</v>
      </c>
      <c r="F13" s="3">
        <v>651253.66330185602</v>
      </c>
      <c r="G13" s="8">
        <f t="shared" ref="G13:G22" si="2">F13*E13</f>
        <v>621947.24845327251</v>
      </c>
      <c r="H13" s="2">
        <f t="shared" si="1"/>
        <v>155.48681211331814</v>
      </c>
      <c r="I13" s="2">
        <f>I12-H13+G13</f>
        <v>5726141.3792602075</v>
      </c>
    </row>
    <row r="14" spans="1:12" x14ac:dyDescent="0.3">
      <c r="A14" s="4">
        <v>45628.473611111112</v>
      </c>
      <c r="B14" s="4">
        <v>45628.474305555559</v>
      </c>
      <c r="C14" t="s">
        <v>11</v>
      </c>
      <c r="D14" s="7" t="s">
        <v>18</v>
      </c>
      <c r="E14" s="1">
        <v>7212.29</v>
      </c>
      <c r="F14" s="3">
        <v>69.718282364621032</v>
      </c>
      <c r="G14" s="2">
        <f t="shared" si="2"/>
        <v>502828.4707155326</v>
      </c>
      <c r="H14" s="2">
        <f t="shared" si="1"/>
        <v>125.70711767888315</v>
      </c>
      <c r="I14" s="2">
        <f>I13+G14-H14</f>
        <v>6228844.1428580619</v>
      </c>
    </row>
    <row r="15" spans="1:12" x14ac:dyDescent="0.3">
      <c r="A15" s="4">
        <v>45628.474999999999</v>
      </c>
      <c r="B15" s="4">
        <v>45628.475694444445</v>
      </c>
      <c r="C15" t="s">
        <v>9</v>
      </c>
      <c r="D15" s="7" t="s">
        <v>18</v>
      </c>
      <c r="E15" s="1">
        <v>330.5</v>
      </c>
      <c r="F15" s="3">
        <v>759.45</v>
      </c>
      <c r="G15" s="2">
        <f t="shared" si="2"/>
        <v>250998.22500000001</v>
      </c>
      <c r="H15" s="2">
        <f t="shared" si="1"/>
        <v>62.749556250000005</v>
      </c>
      <c r="I15" s="2">
        <f>I14+G15-H15</f>
        <v>6479779.6183018116</v>
      </c>
      <c r="K15" s="20"/>
      <c r="L15" s="20"/>
    </row>
    <row r="16" spans="1:12" x14ac:dyDescent="0.3">
      <c r="A16" s="4">
        <v>45628.48333333333</v>
      </c>
      <c r="B16" s="4">
        <v>45628.484027777777</v>
      </c>
      <c r="C16" t="s">
        <v>16</v>
      </c>
      <c r="D16" s="7" t="s">
        <v>18</v>
      </c>
      <c r="E16">
        <v>20958.5</v>
      </c>
      <c r="F16" s="3">
        <v>15.984319367020321</v>
      </c>
      <c r="G16" s="6">
        <f t="shared" si="2"/>
        <v>335007.35745369538</v>
      </c>
      <c r="H16" s="6">
        <f t="shared" si="1"/>
        <v>83.751839363423841</v>
      </c>
      <c r="K16" s="20"/>
    </row>
    <row r="17" spans="1:9" x14ac:dyDescent="0.3">
      <c r="A17" s="4">
        <v>45600.54583333333</v>
      </c>
      <c r="B17" s="4">
        <v>45600.546527777777</v>
      </c>
      <c r="C17" t="s">
        <v>15</v>
      </c>
      <c r="D17" s="7" t="s">
        <v>18</v>
      </c>
      <c r="E17" s="5">
        <v>6082.5</v>
      </c>
      <c r="F17" s="3">
        <v>55.352540684158086</v>
      </c>
      <c r="G17" s="6">
        <f t="shared" si="2"/>
        <v>336681.82871139154</v>
      </c>
      <c r="H17" s="6">
        <f t="shared" si="1"/>
        <v>84.170457177847894</v>
      </c>
    </row>
    <row r="18" spans="1:9" x14ac:dyDescent="0.3">
      <c r="A18" s="4">
        <v>45600.555555555555</v>
      </c>
      <c r="B18" s="4">
        <v>45600.556250000001</v>
      </c>
      <c r="C18" t="s">
        <v>17</v>
      </c>
      <c r="D18" s="7" t="s">
        <v>18</v>
      </c>
      <c r="E18" s="6">
        <v>2667.4</v>
      </c>
      <c r="F18" s="3">
        <v>124.77060784240291</v>
      </c>
      <c r="G18" s="6">
        <f t="shared" si="2"/>
        <v>332813.11935882556</v>
      </c>
      <c r="H18" s="6">
        <f t="shared" si="1"/>
        <v>83.203279839706397</v>
      </c>
    </row>
    <row r="19" spans="1:9" x14ac:dyDescent="0.3">
      <c r="A19" s="4">
        <v>45600.556944444441</v>
      </c>
      <c r="B19" s="4">
        <v>45600.557638888888</v>
      </c>
      <c r="C19" t="s">
        <v>14</v>
      </c>
      <c r="D19" s="7" t="s">
        <v>18</v>
      </c>
      <c r="E19">
        <v>0.95</v>
      </c>
      <c r="F19" s="3">
        <v>1004251.19</v>
      </c>
      <c r="G19" s="19">
        <f t="shared" si="2"/>
        <v>954038.63049999985</v>
      </c>
      <c r="H19" s="2">
        <f t="shared" si="1"/>
        <v>238.50965762499996</v>
      </c>
      <c r="I19" s="2">
        <f>I15+G19-H19</f>
        <v>7433579.7391441865</v>
      </c>
    </row>
    <row r="20" spans="1:9" x14ac:dyDescent="0.3">
      <c r="A20" s="4">
        <v>45600.558333333334</v>
      </c>
      <c r="B20" s="4">
        <v>45600.559027777781</v>
      </c>
      <c r="C20" t="s">
        <v>9</v>
      </c>
      <c r="D20" s="7" t="s">
        <v>18</v>
      </c>
      <c r="E20" s="1">
        <v>331.9</v>
      </c>
      <c r="F20" s="3">
        <v>3006.1626333984673</v>
      </c>
      <c r="G20" s="2">
        <f t="shared" si="2"/>
        <v>997745.37802495121</v>
      </c>
      <c r="H20" s="2">
        <f t="shared" si="1"/>
        <v>249.43634450623782</v>
      </c>
      <c r="I20" s="2">
        <f>I19-H20+G20</f>
        <v>8431075.6808246318</v>
      </c>
    </row>
    <row r="21" spans="1:9" x14ac:dyDescent="0.3">
      <c r="A21" s="4">
        <v>45600.567361111112</v>
      </c>
      <c r="B21" s="4">
        <v>45600.568055555559</v>
      </c>
      <c r="C21" t="s">
        <v>13</v>
      </c>
      <c r="D21" s="7" t="s">
        <v>18</v>
      </c>
      <c r="E21" s="1">
        <v>25.9</v>
      </c>
      <c r="F21" s="3">
        <v>14842.300556586271</v>
      </c>
      <c r="G21" s="2">
        <f t="shared" si="2"/>
        <v>384415.5844155844</v>
      </c>
      <c r="H21" s="2">
        <f t="shared" si="1"/>
        <v>96.103896103896105</v>
      </c>
      <c r="I21" s="2">
        <f t="shared" ref="I21:I22" si="3">I20-H21+G21</f>
        <v>8815395.1613441128</v>
      </c>
    </row>
    <row r="22" spans="1:9" x14ac:dyDescent="0.3">
      <c r="A22" s="4">
        <v>45600.574999999997</v>
      </c>
      <c r="B22" s="4">
        <v>45600.575694444444</v>
      </c>
      <c r="C22" t="s">
        <v>12</v>
      </c>
      <c r="D22" s="7" t="s">
        <v>18</v>
      </c>
      <c r="E22" s="1">
        <v>105.2</v>
      </c>
      <c r="F22" s="3">
        <v>7490.63670411985</v>
      </c>
      <c r="G22" s="2">
        <f t="shared" si="2"/>
        <v>788014.98127340828</v>
      </c>
      <c r="H22" s="2">
        <f t="shared" si="1"/>
        <v>197.00374531835209</v>
      </c>
      <c r="I22" s="2">
        <f t="shared" si="3"/>
        <v>9603213.1388722043</v>
      </c>
    </row>
    <row r="27" spans="1:9" x14ac:dyDescent="0.3">
      <c r="G2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VALIN Tanguy</dc:creator>
  <cp:keywords/>
  <dc:description/>
  <cp:lastModifiedBy>VALIN Tanguy</cp:lastModifiedBy>
  <cp:revision/>
  <dcterms:created xsi:type="dcterms:W3CDTF">2024-11-26T09:31:16Z</dcterms:created>
  <dcterms:modified xsi:type="dcterms:W3CDTF">2024-12-04T14:39:26Z</dcterms:modified>
  <cp:category/>
  <cp:contentStatus/>
</cp:coreProperties>
</file>