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3820"/>
  <mc:AlternateContent xmlns:mc="http://schemas.openxmlformats.org/markup-compatibility/2006">
    <mc:Choice Requires="x15">
      <x15ac:absPath xmlns:x15ac="http://schemas.microsoft.com/office/spreadsheetml/2010/11/ac" url="E:\workspaces\TranghaERP\4.Source\ERP_TRANGHA\src\Erp.BackOffice\Temp\"/>
    </mc:Choice>
  </mc:AlternateContent>
  <bookViews>
    <workbookView xWindow="-105" yWindow="-105" windowWidth="23250" windowHeight="12450"/>
  </bookViews>
  <sheets>
    <sheet name="BAO GIA" sheetId="4" r:id="rId1"/>
    <sheet name="page 1 (2)" sheetId="5" state="hidden" r:id="rId2"/>
  </sheets>
  <externalReferences>
    <externalReference r:id="rId3"/>
    <externalReference r:id="rId4"/>
    <externalReference r:id="rId5"/>
  </externalReferences>
  <definedNames>
    <definedName name="CT_NX">[1]Nhập_xuất!$B$6:$B$101</definedName>
    <definedName name="DC">[1]Main!$A$2</definedName>
    <definedName name="HD">#REF!</definedName>
    <definedName name="HDM">#REF!</definedName>
    <definedName name="HTTT">'[2]NHAP LIEU'!$W$2:$W$4</definedName>
    <definedName name="KH">'[2]TÊN KH'!$B$3:$B$69</definedName>
    <definedName name="MA_CT152">#REF!</definedName>
    <definedName name="MA_HANG">'[2]Ma hang'!$B$3:$B$30</definedName>
    <definedName name="MA_HH152">'[2]NHAP LIEU'!$L$7:$L$250</definedName>
    <definedName name="MA_NX">[3]Nhập_xuất!$B$6:$B$101</definedName>
    <definedName name="MA_VT">#REF!</definedName>
    <definedName name="MAN_152">[1]Nhập_xuất!$S$6:$S$101</definedName>
    <definedName name="MAU_HD">#REF!</definedName>
    <definedName name="MAVT">[1]NVL!$B$10:$C$100</definedName>
    <definedName name="MAVT_152">#REF!</definedName>
    <definedName name="MAX_152">[1]Nhập_xuất!$T$6:$T$101</definedName>
    <definedName name="MH">'[2]Ma hang'!$B$3:$E$30</definedName>
    <definedName name="NHAP">'[2]NHAP LIEU'!$D$7:$V$250</definedName>
    <definedName name="NHAP_XT">#REF!</definedName>
    <definedName name="NX">[1]Nhập_xuất!$B$6:$AD$101</definedName>
    <definedName name="NXT">[1]NVL!$B$10:$P$100</definedName>
    <definedName name="NXT_152">#REF!</definedName>
    <definedName name="PHIEU_NX">'[2]NHAP LIEU'!$D$7:$D$250</definedName>
    <definedName name="SL_152">[1]Nhập_xuất!$P$6:$P$101</definedName>
    <definedName name="TEN">'[2]TÊN KH'!$B$3:$L$69</definedName>
    <definedName name="TEN_NPL">#REF!</definedName>
    <definedName name="TEN_TK152">#REF!</definedName>
    <definedName name="TEN_VT">#REF!</definedName>
    <definedName name="TH_152">[1]NVL!$B$10:$M$100</definedName>
    <definedName name="TK">#REF!</definedName>
    <definedName name="TKNVL">[1]Main!$P$3:$P$7</definedName>
    <definedName name="TT_152">[1]Nhập_xuất!$R$6:$R$101</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5" i="4" l="1"/>
  <c r="G26" i="4"/>
  <c r="G27" i="4"/>
  <c r="G28" i="4"/>
  <c r="G29" i="4"/>
  <c r="G30" i="4"/>
  <c r="G31" i="4"/>
  <c r="G32" i="4"/>
  <c r="G33" i="4"/>
  <c r="G34" i="4"/>
  <c r="G35" i="4"/>
  <c r="G36" i="4"/>
  <c r="G37" i="4"/>
  <c r="G38" i="4"/>
  <c r="G39" i="4"/>
  <c r="G40" i="4"/>
  <c r="G41" i="4"/>
  <c r="G42" i="4"/>
  <c r="G43" i="4"/>
  <c r="G44" i="4"/>
  <c r="G45" i="4"/>
  <c r="G13" i="4"/>
  <c r="G14" i="4"/>
  <c r="G15" i="4"/>
  <c r="G16" i="4"/>
  <c r="G17" i="4"/>
  <c r="G18" i="4"/>
  <c r="G19" i="4"/>
  <c r="G20" i="4"/>
  <c r="G21" i="4"/>
  <c r="G22" i="4"/>
  <c r="G23" i="4"/>
  <c r="G24" i="4"/>
  <c r="G46" i="4"/>
  <c r="G47" i="4"/>
  <c r="F28" i="5"/>
  <c r="H28" i="5"/>
  <c r="F27" i="5"/>
  <c r="H27" i="5"/>
  <c r="F26" i="5"/>
  <c r="H26" i="5"/>
  <c r="F25" i="5"/>
  <c r="H25" i="5"/>
  <c r="F24" i="5"/>
  <c r="H24" i="5"/>
  <c r="F23" i="5"/>
  <c r="H23" i="5"/>
  <c r="F22" i="5"/>
  <c r="H22" i="5"/>
  <c r="F21" i="5"/>
  <c r="H21" i="5"/>
  <c r="F20" i="5"/>
  <c r="H20" i="5"/>
  <c r="F19" i="5"/>
  <c r="H19" i="5"/>
  <c r="F18" i="5"/>
  <c r="H18" i="5"/>
  <c r="F17" i="5"/>
  <c r="H17" i="5"/>
  <c r="F16" i="5"/>
  <c r="H16" i="5"/>
  <c r="F15" i="5"/>
  <c r="H15" i="5"/>
  <c r="F14" i="5"/>
  <c r="H14" i="5"/>
  <c r="F13" i="5"/>
  <c r="H13" i="5"/>
  <c r="F12" i="5"/>
  <c r="H12" i="5"/>
  <c r="H29" i="5"/>
  <c r="F29" i="5"/>
</calcChain>
</file>

<file path=xl/sharedStrings.xml><?xml version="1.0" encoding="utf-8"?>
<sst xmlns="http://schemas.openxmlformats.org/spreadsheetml/2006/main" count="170" uniqueCount="110">
  <si>
    <t>To:</t>
  </si>
  <si>
    <t>From:</t>
  </si>
  <si>
    <t>Attn:</t>
  </si>
  <si>
    <t>Post:</t>
  </si>
  <si>
    <t>Cell phone:</t>
  </si>
  <si>
    <t>Email:</t>
  </si>
  <si>
    <t>master.trungtinkimsteel@gmail.com</t>
  </si>
  <si>
    <t>Add:</t>
  </si>
  <si>
    <t>Website:</t>
  </si>
  <si>
    <t>trungtinkimsteel.com.vn</t>
  </si>
  <si>
    <t>Công ty Thép Trung Tín Kim chuyên cung cấp, gia công các loại thép lá cán nguội, cán nóng dạng cuộn hoặc tấm (Cold rolled in sheet/coil, Hot rolled in sheet/coil), thép mạ điện (GA, GI), thép hình.Thép V(angel V),thép ống đen, kẽm, ống đúc Chúng tôi nhận gia công cắt tấm (cut-to-length), xả băng (slitt).</t>
  </si>
  <si>
    <t>Các điều khoản thương mại:</t>
  </si>
  <si>
    <t>Mọi liên lạc bằng email hay fax có giá trị như bản chính</t>
  </si>
  <si>
    <t>Thanh toán vào số TK 131763489-NH ACB -PGD MAXIMART CỘNG HÒA 2</t>
  </si>
  <si>
    <t>Xác nhận của bên mua</t>
  </si>
  <si>
    <t>Xác nhận của bên bán</t>
  </si>
  <si>
    <t>TỔNG CỘNG</t>
  </si>
  <si>
    <t>Tel/Fax</t>
  </si>
  <si>
    <t>105TA 16,P.THỚI AN,QUẬN 12,TP.HCM</t>
  </si>
  <si>
    <t>08.66841294</t>
  </si>
  <si>
    <t>0917318354/0909318354</t>
  </si>
  <si>
    <t>DOOSAN VINA</t>
  </si>
  <si>
    <t>KCN DUNG QUẤT</t>
  </si>
  <si>
    <t>Địa điểm nhận hàng: Tại kho bên DOOSAN VINA -KCN DUNG QUẤT.</t>
  </si>
  <si>
    <t>Phương thức thanh toán: Thanh toán 100% giá trị lô hàng sau khi nhận hàng đúng 30 ngày.</t>
  </si>
  <si>
    <t xml:space="preserve">               CÔNG TY TNHH TM SẮT THÉP TRUNG TÍN KIM
         ĐC: 105,TA16,P.THỚI AN,QUẬN 12,TP.HCM
  ĐT:08.66841294      Fax :083.5978798
 MST: 0311620711</t>
  </si>
  <si>
    <t>Đơn giá chưa bao gồm thuế VAT và đã bao gồm phí vận chuyển.</t>
  </si>
  <si>
    <t>Ms.Quynh</t>
  </si>
  <si>
    <t>TRUNG TIN KIM STEEL ltd.CO</t>
  </si>
  <si>
    <t>Angle SS400</t>
  </si>
  <si>
    <t>STT</t>
  </si>
  <si>
    <t>Tên sản phẩm</t>
  </si>
  <si>
    <t>Quy Cách</t>
  </si>
  <si>
    <t>Chủng loại</t>
  </si>
  <si>
    <t>DVT</t>
  </si>
  <si>
    <t>Khối lượng</t>
  </si>
  <si>
    <t>Đơn giá</t>
  </si>
  <si>
    <t>Thành tiền</t>
  </si>
  <si>
    <t>Ghi chú</t>
  </si>
  <si>
    <t>Checkered Plate</t>
  </si>
  <si>
    <t>L75x75x6-12m</t>
  </si>
  <si>
    <t>L75x75x9-12m</t>
  </si>
  <si>
    <t>L90x90x7-12m</t>
  </si>
  <si>
    <t>L100x100x7-12m</t>
  </si>
  <si>
    <t>L100x100x10-12m</t>
  </si>
  <si>
    <t>L130x130x9-12m</t>
  </si>
  <si>
    <t>H250x125x6x9-12m</t>
  </si>
  <si>
    <t>H300x300x10x15-12m</t>
  </si>
  <si>
    <t>PL9x2000x6000</t>
  </si>
  <si>
    <t>PL15x2000x6000</t>
  </si>
  <si>
    <t>PL20x2000x6000</t>
  </si>
  <si>
    <t>PL25x2000x6000</t>
  </si>
  <si>
    <t>PL6x1500x6000</t>
  </si>
  <si>
    <t>H-beam SS400</t>
  </si>
  <si>
    <t>Plate SS400</t>
  </si>
  <si>
    <t>Chinal mill maker</t>
  </si>
  <si>
    <t>kg</t>
  </si>
  <si>
    <t>CK'PL6x1500x6000 
HDG ASTM A153</t>
  </si>
  <si>
    <t>66 pc</t>
  </si>
  <si>
    <t>1 pc</t>
  </si>
  <si>
    <t>36 pc</t>
  </si>
  <si>
    <t>46 pc</t>
  </si>
  <si>
    <t>3 pc</t>
  </si>
  <si>
    <t>24 pc</t>
  </si>
  <si>
    <t>15 pc</t>
  </si>
  <si>
    <t>18 pc</t>
  </si>
  <si>
    <t>5 pc</t>
  </si>
  <si>
    <t>14 pc</t>
  </si>
  <si>
    <t>BẢNG BÁO GIÁ-QUOTATION(DSVN-THN150702-002)</t>
  </si>
  <si>
    <t>Vy Tiến Toàn/Sales Manager</t>
  </si>
  <si>
    <t>Báo giá có giá trị trong ngày 14/07/2015(khi có thay đổi sẽ thông báo bằng fax).</t>
  </si>
  <si>
    <t>Thời gian giao hàng : Giao hàng sau 6 ngày ngay khi có PO</t>
  </si>
  <si>
    <t>Vui lòng liên hệ Mr.Cương -0914579449 để biết thêm chi tiết</t>
  </si>
  <si>
    <t xml:space="preserve">STT </t>
  </si>
  <si>
    <t xml:space="preserve">ĐVT    </t>
  </si>
  <si>
    <t>Ghi chú:</t>
  </si>
  <si>
    <t xml:space="preserve">BẢNG BÁO GIÁ NỘI THẤT </t>
  </si>
  <si>
    <t>Lời đầu tiên, xin trân trọng cảm ơn quý khách hàng đã quan tâm đến sản phẩm nội thất của công ty chúng tôi. Mạnh Hệ xin gửi đến quý khách hàng bảng báo giá nội thất với chi tiết như sau:</t>
  </si>
  <si>
    <t>TÊN SẢN PHẨM</t>
  </si>
  <si>
    <t>SL</t>
  </si>
  <si>
    <t>- Giá trên đã bao gồm phí vận chuyển và lắp đặt trong khu vực TP.HCM</t>
  </si>
  <si>
    <t>- Giá trên chưa bao gồm VAT 10%</t>
  </si>
  <si>
    <t xml:space="preserve">Công ty TNHH Nội thất Mạnh Hệ chuyên sản xuất và lắp đặt các sản phầm đồ nội thất theo yêu cầu với giá cạnh tranh </t>
  </si>
  <si>
    <t>Chúng tôi có xưởng sản xuất trực tiếp, nhận thiết kế miễn phí và thi công nội thất nhà ở, chung cư, nhà phố, phòng khách,</t>
  </si>
  <si>
    <t xml:space="preserve">phòng ngủ </t>
  </si>
  <si>
    <t xml:space="preserve">Với 14 năm kinh nghiệm, Mạnh Hệ chắc chắn sẽ là người bạn đồng hành số 1 trong quá trình làm đẹp cho ngôi nhà của bạn. </t>
  </si>
  <si>
    <t>Rất mong có cơ hội được phục vụ quý khách!</t>
  </si>
  <si>
    <t xml:space="preserve">- Tất cả phần cơ bản và hạng mục phát sinh sẽ được nghiệm thu theo thực tế khi hoàn thiện </t>
  </si>
  <si>
    <t>- Báo giá không bao gồm phụ kiền rời : mặt đá, phụ kiền rời bếp : inox, khay gia vị</t>
  </si>
  <si>
    <t xml:space="preserve">- Bảng báo giá chỉ áp dụng trong vòng 15 ngày kể từ ngày khách hàng nhận báo giá. </t>
  </si>
  <si>
    <t>TỔNG CỘNG:</t>
  </si>
  <si>
    <t xml:space="preserve">- Bao gồm phụ kiện sử dụng : ray, lề, tay nâng, tay nắm.. Nhãn hiệu Ivan. </t>
  </si>
  <si>
    <t>KÍCH THƯỚC</t>
  </si>
  <si>
    <t>ĐƠN GIÁ</t>
  </si>
  <si>
    <t xml:space="preserve">THÀNH TIỀN </t>
  </si>
  <si>
    <t>GHI CHÚ</t>
  </si>
  <si>
    <t>- Giao hàng sau ngày kể từ ngày ký hợp đồng</t>
  </si>
  <si>
    <t>PHÒNG</t>
  </si>
  <si>
    <r>
      <t xml:space="preserve">    </t>
    </r>
    <r>
      <rPr>
        <b/>
        <sz val="13"/>
        <color rgb="FFC00000"/>
        <rFont val="Times New Roman"/>
        <family val="1"/>
      </rPr>
      <t xml:space="preserve">       </t>
    </r>
    <r>
      <rPr>
        <b/>
        <sz val="16"/>
        <color rgb="FFC00000"/>
        <rFont val="Times New Roman"/>
        <family val="1"/>
      </rPr>
      <t>CÔNG TY TNHH NỘI THẤT MẠNH HỆ</t>
    </r>
    <r>
      <rPr>
        <b/>
        <sz val="13"/>
        <rFont val="Times New Roman"/>
        <family val="1"/>
      </rPr>
      <t xml:space="preserve">
        Vp: O22A, Lê Thị Riêng, Khu Biệt Thự Thới An, P.Thới An, Q.12, HCM
Xưởng sản xuất: 361/70/155F, Tổ 25, Ấp 6, Đông Thạnh, Hóc Môn
         ĐT: 0866548679     Hotlin</t>
    </r>
    <r>
      <rPr>
        <b/>
        <sz val="13"/>
        <color theme="1"/>
        <rFont val="Times New Roman"/>
        <family val="1"/>
      </rPr>
      <t>e: 0938850085</t>
    </r>
    <r>
      <rPr>
        <b/>
        <sz val="13"/>
        <rFont val="Times New Roman"/>
        <family val="1"/>
      </rPr>
      <t xml:space="preserve">
         MST: 0314083462</t>
    </r>
  </si>
  <si>
    <t>Kính gửi: ##BG_LeadName##</t>
  </si>
  <si>
    <t>Số:##BG_Code##</t>
  </si>
  <si>
    <t>##BG_Detail_STT##</t>
  </si>
  <si>
    <t>##BG_Detail_Name##</t>
  </si>
  <si>
    <t>##BG_Detail_Unit##</t>
  </si>
  <si>
    <t>##BG_Detail_Quantity##</t>
  </si>
  <si>
    <t>##BG_Detail_Price##</t>
  </si>
  <si>
    <t>##BG_Detail_Amount##</t>
  </si>
  <si>
    <t>##BG_Detail_Note##</t>
  </si>
  <si>
    <t xml:space="preserve">SĐT:  ##BG_Mobile##   </t>
  </si>
  <si>
    <t>Email: ##BG_ReceptionStaff_Email##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</si>
</sst>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0_);\(0.00\)"/>
    <numFmt numFmtId="166" formatCode="[$-409]d\-mmm\-yy;@"/>
  </numFmts>
  <fonts count="48">
    <font>
      <sz val="11"/>
      <color rgb="FF000000"/>
      <name val="Calibri"/>
      <family val="2"/>
      <charset val="204"/>
    </font>
    <font>
      <sz val="12"/>
      <color rgb="FF000000"/>
      <name val="Times New Roman"/>
      <family val="1"/>
    </font>
    <font>
      <sz val="11"/>
      <color rgb="FF000000"/>
      <name val="Calibri"/>
      <family val="2"/>
      <charset val="204"/>
    </font>
    <font>
      <b/>
      <sz val="10"/>
      <color rgb="FF000000"/>
      <name val="Cambria"/>
      <family val="1"/>
      <scheme val="major"/>
    </font>
    <font>
      <sz val="11"/>
      <color rgb="FF000000"/>
      <name val="Times New Roman"/>
      <family val="1"/>
    </font>
    <font>
      <sz val="12"/>
      <color rgb="FF000000"/>
      <name val="Calibri"/>
      <family val="2"/>
    </font>
    <font>
      <u/>
      <sz val="11"/>
      <color theme="10"/>
      <name val="Calibri"/>
      <family val="2"/>
      <charset val="204"/>
    </font>
    <font>
      <sz val="10"/>
      <color rgb="FF000000"/>
      <name val="Times New Roman"/>
      <family val="1"/>
    </font>
    <font>
      <sz val="9"/>
      <color rgb="FF000000"/>
      <name val="Times New Roman"/>
      <family val="1"/>
    </font>
    <font>
      <sz val="10"/>
      <color rgb="FF000000"/>
      <name val="Calibri"/>
      <family val="2"/>
      <charset val="204"/>
    </font>
    <font>
      <sz val="10"/>
      <color rgb="FF000000"/>
      <name val="Calibri"/>
      <family val="2"/>
    </font>
    <font>
      <sz val="9"/>
      <color rgb="FF000000"/>
      <name val="Calibri"/>
      <family val="2"/>
      <charset val="204"/>
    </font>
    <font>
      <b/>
      <sz val="9"/>
      <color rgb="FF000000"/>
      <name val="Calibri"/>
      <family val="2"/>
    </font>
    <font>
      <sz val="9"/>
      <color rgb="FF000000"/>
      <name val="Calibri"/>
      <family val="2"/>
    </font>
    <font>
      <b/>
      <sz val="9"/>
      <color rgb="FF000000"/>
      <name val="Calibri"/>
      <family val="2"/>
      <charset val="204"/>
    </font>
    <font>
      <b/>
      <sz val="10"/>
      <color rgb="FF000000"/>
      <name val="Calibri"/>
      <family val="2"/>
    </font>
    <font>
      <sz val="10"/>
      <name val="Times New Roman"/>
      <family val="1"/>
    </font>
    <font>
      <sz val="11"/>
      <name val="Times New Roman"/>
      <family val="1"/>
    </font>
    <font>
      <b/>
      <sz val="12"/>
      <name val="Times New Roman"/>
      <family val="1"/>
    </font>
    <font>
      <sz val="12"/>
      <name val="Times New Roman"/>
      <family val="1"/>
    </font>
    <font>
      <sz val="9"/>
      <name val="Times New Roman"/>
      <family val="1"/>
    </font>
    <font>
      <u/>
      <sz val="11"/>
      <name val="Calibri"/>
      <family val="2"/>
      <charset val="204"/>
    </font>
    <font>
      <u/>
      <sz val="11"/>
      <name val="Times New Roman"/>
      <family val="1"/>
    </font>
    <font>
      <sz val="16"/>
      <name val="Times New Roman"/>
      <family val="1"/>
    </font>
    <font>
      <b/>
      <sz val="11"/>
      <name val="Times New Roman"/>
      <family val="1"/>
    </font>
    <font>
      <sz val="11"/>
      <color theme="1"/>
      <name val="Times New Roman"/>
      <family val="1"/>
    </font>
    <font>
      <sz val="10"/>
      <name val="Arial"/>
      <family val="2"/>
    </font>
    <font>
      <sz val="11"/>
      <name val="바탕체"/>
      <family val="1"/>
      <charset val="129"/>
    </font>
    <font>
      <sz val="11"/>
      <color theme="1"/>
      <name val="Calibri"/>
      <family val="2"/>
      <scheme val="minor"/>
    </font>
    <font>
      <sz val="10"/>
      <name val="Arial"/>
      <family val="2"/>
    </font>
    <font>
      <u/>
      <sz val="11"/>
      <color indexed="12"/>
      <name val="VNbook-Antiqua"/>
    </font>
    <font>
      <b/>
      <sz val="13"/>
      <name val="Times New Roman"/>
      <family val="1"/>
    </font>
    <font>
      <sz val="13"/>
      <color rgb="FF000000"/>
      <name val="Calibri"/>
      <family val="2"/>
      <charset val="204"/>
    </font>
    <font>
      <b/>
      <sz val="12"/>
      <color rgb="FF000000"/>
      <name val="Times New Roman"/>
      <family val="1"/>
    </font>
    <font>
      <i/>
      <sz val="11"/>
      <color rgb="FF000000"/>
      <name val="Times New Roman"/>
      <family val="1"/>
    </font>
    <font>
      <b/>
      <sz val="13"/>
      <color rgb="FFC00000"/>
      <name val="Times New Roman"/>
      <family val="1"/>
    </font>
    <font>
      <b/>
      <sz val="16"/>
      <color rgb="FFC00000"/>
      <name val="Times New Roman"/>
      <family val="1"/>
    </font>
    <font>
      <b/>
      <i/>
      <sz val="12"/>
      <color rgb="FF000000"/>
      <name val="Bold"/>
    </font>
    <font>
      <b/>
      <sz val="14"/>
      <color rgb="FF000000"/>
      <name val="Times New Roman"/>
      <family val="1"/>
    </font>
    <font>
      <b/>
      <sz val="18"/>
      <name val="Bold"/>
    </font>
    <font>
      <i/>
      <sz val="13"/>
      <name val="Times New Roman"/>
      <family val="1"/>
    </font>
    <font>
      <sz val="13"/>
      <color rgb="FF000000"/>
      <name val="Times New Roman"/>
      <family val="1"/>
    </font>
    <font>
      <i/>
      <sz val="12"/>
      <color rgb="FF000000"/>
      <name val="Times New Roman"/>
      <family val="1"/>
    </font>
    <font>
      <sz val="12"/>
      <color theme="1"/>
      <name val="Times New Roman"/>
      <family val="1"/>
    </font>
    <font>
      <b/>
      <sz val="14"/>
      <name val="Times New Roman"/>
      <family val="1"/>
    </font>
    <font>
      <b/>
      <sz val="11"/>
      <color theme="0"/>
      <name val="Times New Roman"/>
      <family val="1"/>
    </font>
    <font>
      <sz val="10"/>
      <color theme="0"/>
      <name val="Calibri"/>
      <family val="2"/>
      <charset val="204"/>
    </font>
    <font>
      <b/>
      <sz val="13"/>
      <color theme="1"/>
      <name val="Times New Roman"/>
      <family val="1"/>
    </font>
  </fonts>
  <fills count="8">
    <fill>
      <patternFill patternType="none"/>
    </fill>
    <fill>
      <patternFill patternType="gray125"/>
    </fill>
    <fill>
      <patternFill patternType="solid">
        <fgColor rgb="FFFFFFFF"/>
        <bgColor rgb="FF000000"/>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3" tint="0.59999389629810485"/>
        <bgColor indexed="64"/>
      </patternFill>
    </fill>
  </fills>
  <borders count="30">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auto="1"/>
      </left>
      <right style="thin">
        <color auto="1"/>
      </right>
      <top style="thin">
        <color auto="1"/>
      </top>
      <bottom style="thin">
        <color auto="1"/>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10">
    <xf numFmtId="0" fontId="0" fillId="0" borderId="0"/>
    <xf numFmtId="43" fontId="2" fillId="0" borderId="0" applyFont="0" applyFill="0" applyBorder="0" applyAlignment="0" applyProtection="0"/>
    <xf numFmtId="0" fontId="6" fillId="0" borderId="0" applyNumberFormat="0" applyFill="0" applyBorder="0" applyAlignment="0" applyProtection="0"/>
    <xf numFmtId="166" fontId="26" fillId="0" borderId="0"/>
    <xf numFmtId="0" fontId="27" fillId="0" borderId="0">
      <alignment vertical="center"/>
    </xf>
    <xf numFmtId="0" fontId="28" fillId="0" borderId="0"/>
    <xf numFmtId="43" fontId="28" fillId="0" borderId="0" applyFont="0" applyFill="0" applyBorder="0" applyAlignment="0" applyProtection="0"/>
    <xf numFmtId="0" fontId="29" fillId="0" borderId="0"/>
    <xf numFmtId="43" fontId="26" fillId="0" borderId="0" applyFont="0" applyFill="0" applyBorder="0" applyAlignment="0" applyProtection="0"/>
    <xf numFmtId="0" fontId="30" fillId="0" borderId="0" applyNumberFormat="0" applyFill="0" applyBorder="0" applyAlignment="0" applyProtection="0">
      <alignment vertical="top"/>
      <protection locked="0"/>
    </xf>
  </cellStyleXfs>
  <cellXfs count="170">
    <xf numFmtId="0" fontId="0" fillId="0" borderId="0" xfId="0"/>
    <xf numFmtId="0" fontId="3" fillId="0" borderId="0" xfId="0" applyFont="1"/>
    <xf numFmtId="0" fontId="1" fillId="0" borderId="0" xfId="0" applyFont="1"/>
    <xf numFmtId="0" fontId="5" fillId="0" borderId="0" xfId="0" applyFont="1"/>
    <xf numFmtId="0" fontId="9" fillId="0" borderId="0" xfId="0" applyFont="1"/>
    <xf numFmtId="0" fontId="7" fillId="0" borderId="0" xfId="0" applyFont="1"/>
    <xf numFmtId="0" fontId="10" fillId="0" borderId="0" xfId="0" applyFont="1"/>
    <xf numFmtId="0" fontId="11" fillId="0" borderId="0" xfId="0" applyFont="1"/>
    <xf numFmtId="0" fontId="12" fillId="0" borderId="0" xfId="0" applyFont="1"/>
    <xf numFmtId="0" fontId="8" fillId="0" borderId="0" xfId="0" applyFont="1"/>
    <xf numFmtId="0" fontId="13" fillId="0" borderId="0" xfId="0" applyFont="1"/>
    <xf numFmtId="0" fontId="8" fillId="0" borderId="0" xfId="0" applyFont="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xf numFmtId="0" fontId="4" fillId="0" borderId="0" xfId="0" applyFont="1"/>
    <xf numFmtId="0" fontId="7" fillId="0" borderId="0" xfId="0" applyFont="1" applyAlignment="1">
      <alignment horizontal="left"/>
    </xf>
    <xf numFmtId="0" fontId="10" fillId="0" borderId="0" xfId="0" applyFont="1" applyAlignment="1">
      <alignment horizontal="left"/>
    </xf>
    <xf numFmtId="0" fontId="9" fillId="0" borderId="0" xfId="0" applyFont="1" applyAlignment="1">
      <alignment horizontal="left"/>
    </xf>
    <xf numFmtId="0" fontId="14" fillId="0" borderId="0" xfId="0" applyFont="1"/>
    <xf numFmtId="0" fontId="15" fillId="0" borderId="0" xfId="0" applyFont="1"/>
    <xf numFmtId="0" fontId="0" fillId="0" borderId="0" xfId="0" applyFont="1"/>
    <xf numFmtId="0" fontId="0" fillId="0" borderId="0" xfId="0" applyFont="1" applyAlignment="1">
      <alignment horizontal="left"/>
    </xf>
    <xf numFmtId="0" fontId="19" fillId="0" borderId="0" xfId="0" applyFont="1" applyAlignment="1">
      <alignment horizontal="left" vertical="center"/>
    </xf>
    <xf numFmtId="0" fontId="19" fillId="0" borderId="0" xfId="0" applyFont="1"/>
    <xf numFmtId="0" fontId="19" fillId="0" borderId="0" xfId="0" applyFont="1" applyAlignment="1">
      <alignment horizontal="left"/>
    </xf>
    <xf numFmtId="0" fontId="17" fillId="0" borderId="0" xfId="0" applyFont="1" applyAlignment="1">
      <alignment horizontal="center" vertical="center"/>
    </xf>
    <xf numFmtId="0" fontId="17" fillId="0" borderId="0" xfId="0" applyFont="1" applyAlignment="1">
      <alignment vertical="center"/>
    </xf>
    <xf numFmtId="0" fontId="17" fillId="0" borderId="0" xfId="0" applyFont="1"/>
    <xf numFmtId="0" fontId="17" fillId="0" borderId="0" xfId="0" applyFont="1" applyAlignment="1">
      <alignment horizontal="left"/>
    </xf>
    <xf numFmtId="0" fontId="16" fillId="0" borderId="0" xfId="0" applyFont="1" applyAlignment="1">
      <alignment horizontal="center" vertical="center"/>
    </xf>
    <xf numFmtId="0" fontId="16" fillId="0" borderId="0" xfId="0" applyFont="1"/>
    <xf numFmtId="0" fontId="20" fillId="0" borderId="0" xfId="0" applyFont="1"/>
    <xf numFmtId="0" fontId="16" fillId="0" borderId="0" xfId="0" applyFont="1" applyAlignment="1">
      <alignment horizontal="left"/>
    </xf>
    <xf numFmtId="0" fontId="20" fillId="0" borderId="0" xfId="0" applyFont="1" applyAlignment="1">
      <alignment horizontal="center" vertical="center"/>
    </xf>
    <xf numFmtId="0" fontId="19" fillId="0" borderId="0" xfId="0" applyFont="1" applyAlignment="1">
      <alignment horizontal="center" vertical="center"/>
    </xf>
    <xf numFmtId="164" fontId="24" fillId="0" borderId="1" xfId="1" applyNumberFormat="1" applyFont="1" applyBorder="1" applyAlignment="1">
      <alignment horizontal="left"/>
    </xf>
    <xf numFmtId="164" fontId="24" fillId="0" borderId="1" xfId="1" applyNumberFormat="1" applyFont="1" applyBorder="1" applyAlignment="1">
      <alignment horizontal="left" vertical="center" wrapText="1"/>
    </xf>
    <xf numFmtId="43" fontId="4" fillId="0" borderId="0" xfId="0" applyNumberFormat="1" applyFont="1"/>
    <xf numFmtId="0" fontId="9" fillId="0" borderId="0" xfId="0" applyFont="1" applyBorder="1"/>
    <xf numFmtId="0" fontId="9" fillId="0" borderId="0" xfId="0" applyFont="1" applyBorder="1" applyAlignment="1">
      <alignment wrapText="1"/>
    </xf>
    <xf numFmtId="0" fontId="3" fillId="0" borderId="0" xfId="0" applyFont="1" applyBorder="1"/>
    <xf numFmtId="164" fontId="24" fillId="0" borderId="0" xfId="1" applyNumberFormat="1" applyFont="1" applyBorder="1" applyAlignment="1">
      <alignment horizontal="left"/>
    </xf>
    <xf numFmtId="0" fontId="1" fillId="0" borderId="0" xfId="0" applyFont="1" applyBorder="1"/>
    <xf numFmtId="43" fontId="1" fillId="0" borderId="0" xfId="0" applyNumberFormat="1" applyFont="1" applyBorder="1"/>
    <xf numFmtId="0" fontId="4" fillId="0" borderId="0" xfId="0" applyFont="1" applyBorder="1"/>
    <xf numFmtId="165" fontId="4" fillId="0" borderId="0" xfId="0" applyNumberFormat="1" applyFont="1" applyBorder="1"/>
    <xf numFmtId="0" fontId="25" fillId="0" borderId="1" xfId="0" applyFont="1" applyFill="1" applyBorder="1" applyAlignment="1">
      <alignment horizontal="center" vertical="center"/>
    </xf>
    <xf numFmtId="164" fontId="3" fillId="0" borderId="0" xfId="0" applyNumberFormat="1" applyFont="1" applyBorder="1"/>
    <xf numFmtId="0" fontId="17" fillId="0" borderId="1" xfId="0" applyFont="1" applyBorder="1" applyAlignment="1">
      <alignment horizontal="left" vertical="center" wrapText="1"/>
    </xf>
    <xf numFmtId="0" fontId="17" fillId="0" borderId="1" xfId="0" applyFont="1" applyBorder="1" applyAlignment="1">
      <alignment horizontal="center" vertical="center" wrapText="1"/>
    </xf>
    <xf numFmtId="43" fontId="17" fillId="0" borderId="1" xfId="1" applyFont="1" applyBorder="1" applyAlignment="1">
      <alignment horizontal="center" vertical="center" wrapText="1"/>
    </xf>
    <xf numFmtId="3" fontId="17" fillId="0" borderId="1" xfId="0" applyNumberFormat="1" applyFont="1" applyBorder="1" applyAlignment="1">
      <alignment horizontal="center" vertical="center" wrapText="1"/>
    </xf>
    <xf numFmtId="43" fontId="17" fillId="0" borderId="1" xfId="0" applyNumberFormat="1" applyFont="1" applyBorder="1" applyAlignment="1">
      <alignment horizontal="center" vertical="center" wrapText="1"/>
    </xf>
    <xf numFmtId="164" fontId="24" fillId="0" borderId="1" xfId="1" applyNumberFormat="1" applyFont="1" applyBorder="1" applyAlignment="1">
      <alignment horizontal="center"/>
    </xf>
    <xf numFmtId="0" fontId="17" fillId="0" borderId="3" xfId="0" applyFont="1" applyBorder="1" applyAlignment="1">
      <alignment horizontal="left" vertical="center" wrapText="1"/>
    </xf>
    <xf numFmtId="0" fontId="17" fillId="2" borderId="2" xfId="3" applyNumberFormat="1" applyFont="1" applyFill="1" applyBorder="1" applyAlignment="1">
      <alignment horizontal="center" vertical="center"/>
    </xf>
    <xf numFmtId="0" fontId="32" fillId="0" borderId="0" xfId="0" applyFont="1"/>
    <xf numFmtId="0" fontId="9" fillId="0" borderId="0" xfId="0" applyFont="1" applyAlignment="1">
      <alignment horizontal="center"/>
    </xf>
    <xf numFmtId="0" fontId="0" fillId="0" borderId="0" xfId="0" applyAlignment="1">
      <alignment horizontal="center"/>
    </xf>
    <xf numFmtId="0" fontId="0" fillId="0" borderId="0" xfId="0" applyBorder="1"/>
    <xf numFmtId="0" fontId="5" fillId="0" borderId="0" xfId="0" applyFont="1" applyBorder="1"/>
    <xf numFmtId="0" fontId="0" fillId="0" borderId="8" xfId="0" applyBorder="1"/>
    <xf numFmtId="0" fontId="9" fillId="0" borderId="8" xfId="0" applyFont="1" applyBorder="1"/>
    <xf numFmtId="0" fontId="9" fillId="0" borderId="8" xfId="0" applyFont="1" applyBorder="1" applyAlignment="1">
      <alignment horizontal="center"/>
    </xf>
    <xf numFmtId="0" fontId="0" fillId="0" borderId="8" xfId="0" applyBorder="1" applyAlignment="1">
      <alignment horizontal="center"/>
    </xf>
    <xf numFmtId="0" fontId="41" fillId="0" borderId="0" xfId="0" applyFont="1" applyBorder="1" applyAlignment="1">
      <alignment horizontal="left" vertical="center"/>
    </xf>
    <xf numFmtId="0" fontId="4" fillId="0" borderId="8" xfId="0" quotePrefix="1" applyFont="1" applyFill="1" applyBorder="1"/>
    <xf numFmtId="0" fontId="4" fillId="0" borderId="0" xfId="0" quotePrefix="1" applyFont="1" applyBorder="1"/>
    <xf numFmtId="0" fontId="11" fillId="0" borderId="10" xfId="0" applyFont="1" applyBorder="1" applyAlignment="1">
      <alignment horizontal="center" vertical="center"/>
    </xf>
    <xf numFmtId="0" fontId="0" fillId="0" borderId="11" xfId="0" applyBorder="1"/>
    <xf numFmtId="0" fontId="9" fillId="0" borderId="11" xfId="0" applyFont="1" applyBorder="1"/>
    <xf numFmtId="0" fontId="9" fillId="0" borderId="11" xfId="0" applyFont="1" applyBorder="1" applyAlignment="1">
      <alignment horizontal="center"/>
    </xf>
    <xf numFmtId="0" fontId="0" fillId="0" borderId="11" xfId="0" applyBorder="1" applyAlignment="1">
      <alignment horizontal="center"/>
    </xf>
    <xf numFmtId="0" fontId="7" fillId="0" borderId="0" xfId="0" applyFont="1" applyBorder="1"/>
    <xf numFmtId="0" fontId="7" fillId="0" borderId="0" xfId="0" applyFont="1" applyBorder="1" applyAlignment="1">
      <alignment horizontal="center"/>
    </xf>
    <xf numFmtId="0" fontId="1" fillId="0" borderId="0" xfId="0" applyFont="1" applyBorder="1" applyAlignment="1">
      <alignment horizontal="center"/>
    </xf>
    <xf numFmtId="0" fontId="38" fillId="3" borderId="0" xfId="0" quotePrefix="1" applyFont="1" applyFill="1" applyBorder="1" applyAlignment="1">
      <alignment horizontal="right"/>
    </xf>
    <xf numFmtId="0" fontId="1" fillId="0" borderId="0" xfId="0" quotePrefix="1" applyFont="1" applyBorder="1"/>
    <xf numFmtId="0" fontId="34" fillId="0" borderId="0" xfId="0" quotePrefix="1" applyFont="1" applyBorder="1"/>
    <xf numFmtId="0" fontId="4" fillId="0" borderId="0" xfId="0" applyFont="1" applyBorder="1" applyAlignment="1">
      <alignment horizontal="center"/>
    </xf>
    <xf numFmtId="0" fontId="9" fillId="0" borderId="0" xfId="0" applyFont="1" applyBorder="1" applyAlignment="1">
      <alignment horizontal="center"/>
    </xf>
    <xf numFmtId="0" fontId="0" fillId="0" borderId="0" xfId="0" applyBorder="1" applyAlignment="1">
      <alignment horizontal="center"/>
    </xf>
    <xf numFmtId="0" fontId="38" fillId="3" borderId="0" xfId="0" quotePrefix="1" applyFont="1" applyFill="1" applyBorder="1" applyAlignment="1">
      <alignment horizontal="left"/>
    </xf>
    <xf numFmtId="0" fontId="33" fillId="0" borderId="11" xfId="0" applyFont="1" applyBorder="1"/>
    <xf numFmtId="0" fontId="1" fillId="0" borderId="11" xfId="0" applyFont="1" applyBorder="1"/>
    <xf numFmtId="0" fontId="7" fillId="0" borderId="11" xfId="0" applyFont="1" applyBorder="1"/>
    <xf numFmtId="0" fontId="7" fillId="0" borderId="11" xfId="0" applyFont="1" applyBorder="1" applyAlignment="1">
      <alignment horizontal="center"/>
    </xf>
    <xf numFmtId="0" fontId="1" fillId="0" borderId="11" xfId="0" applyFont="1" applyBorder="1" applyAlignment="1">
      <alignment horizontal="center"/>
    </xf>
    <xf numFmtId="3" fontId="44" fillId="0" borderId="6" xfId="0" applyNumberFormat="1" applyFont="1" applyBorder="1" applyAlignment="1">
      <alignment horizontal="center" vertical="center" wrapText="1"/>
    </xf>
    <xf numFmtId="0" fontId="38" fillId="4" borderId="0" xfId="0" quotePrefix="1" applyFont="1" applyFill="1" applyBorder="1" applyAlignment="1">
      <alignment horizontal="right"/>
    </xf>
    <xf numFmtId="0" fontId="5" fillId="4" borderId="0" xfId="0" applyFont="1" applyFill="1" applyBorder="1"/>
    <xf numFmtId="0" fontId="7" fillId="4" borderId="0" xfId="0" applyFont="1" applyFill="1" applyBorder="1"/>
    <xf numFmtId="0" fontId="7" fillId="4" borderId="0" xfId="0" applyFont="1" applyFill="1" applyBorder="1" applyAlignment="1">
      <alignment horizontal="center"/>
    </xf>
    <xf numFmtId="0" fontId="1" fillId="4" borderId="0" xfId="0" applyFont="1" applyFill="1" applyBorder="1" applyAlignment="1">
      <alignment horizontal="center"/>
    </xf>
    <xf numFmtId="0" fontId="5" fillId="4" borderId="0" xfId="0" applyFont="1" applyFill="1"/>
    <xf numFmtId="0" fontId="19" fillId="0" borderId="0" xfId="0" applyFont="1" applyBorder="1" applyAlignment="1">
      <alignment horizontal="center" vertical="center" wrapText="1"/>
    </xf>
    <xf numFmtId="0" fontId="19" fillId="4" borderId="2" xfId="0" applyFont="1" applyFill="1" applyBorder="1" applyAlignment="1">
      <alignment horizontal="center" vertical="center" wrapText="1"/>
    </xf>
    <xf numFmtId="0" fontId="43" fillId="4" borderId="2" xfId="0" applyFont="1" applyFill="1" applyBorder="1" applyAlignment="1">
      <alignment horizontal="center" vertical="center" wrapText="1"/>
    </xf>
    <xf numFmtId="2" fontId="19" fillId="4" borderId="2" xfId="0" applyNumberFormat="1" applyFont="1" applyFill="1" applyBorder="1" applyAlignment="1">
      <alignment horizontal="center" vertical="center" wrapText="1"/>
    </xf>
    <xf numFmtId="3" fontId="19" fillId="4" borderId="2" xfId="0" applyNumberFormat="1" applyFont="1" applyFill="1" applyBorder="1" applyAlignment="1">
      <alignment horizontal="center" vertical="center" wrapText="1"/>
    </xf>
    <xf numFmtId="3" fontId="19" fillId="4" borderId="6" xfId="0" applyNumberFormat="1" applyFont="1" applyFill="1" applyBorder="1" applyAlignment="1">
      <alignment horizontal="center" vertical="center" wrapText="1"/>
    </xf>
    <xf numFmtId="0" fontId="18" fillId="0" borderId="21" xfId="0" applyFont="1" applyBorder="1" applyAlignment="1">
      <alignment horizontal="center" vertical="center"/>
    </xf>
    <xf numFmtId="0" fontId="19" fillId="0" borderId="22" xfId="0" applyFont="1" applyBorder="1" applyAlignment="1">
      <alignment horizontal="center" vertical="center" wrapText="1"/>
    </xf>
    <xf numFmtId="0" fontId="18" fillId="0" borderId="21" xfId="0" applyFont="1" applyBorder="1" applyAlignment="1">
      <alignment horizontal="left" vertical="center"/>
    </xf>
    <xf numFmtId="0" fontId="19" fillId="4" borderId="23" xfId="0" applyFont="1" applyFill="1" applyBorder="1" applyAlignment="1">
      <alignment horizontal="center" vertical="center" wrapText="1"/>
    </xf>
    <xf numFmtId="3" fontId="44" fillId="0" borderId="25" xfId="0" applyNumberFormat="1" applyFont="1" applyBorder="1" applyAlignment="1">
      <alignment horizontal="center" vertical="center" wrapText="1"/>
    </xf>
    <xf numFmtId="0" fontId="8" fillId="0" borderId="19" xfId="0" applyFont="1" applyBorder="1" applyAlignment="1">
      <alignment horizontal="center" vertical="center"/>
    </xf>
    <xf numFmtId="0" fontId="1" fillId="0" borderId="20" xfId="0" applyFont="1" applyBorder="1" applyAlignment="1">
      <alignment horizontal="center"/>
    </xf>
    <xf numFmtId="0" fontId="1" fillId="0" borderId="22" xfId="0" applyFont="1" applyBorder="1" applyAlignment="1">
      <alignment horizontal="center"/>
    </xf>
    <xf numFmtId="0" fontId="1" fillId="4" borderId="22" xfId="0" applyFont="1" applyFill="1" applyBorder="1" applyAlignment="1">
      <alignment horizontal="center"/>
    </xf>
    <xf numFmtId="0" fontId="4" fillId="0" borderId="22" xfId="0" applyFont="1" applyBorder="1" applyAlignment="1">
      <alignment horizontal="center"/>
    </xf>
    <xf numFmtId="0" fontId="11" fillId="0" borderId="21" xfId="0" applyFont="1" applyBorder="1" applyAlignment="1">
      <alignment horizontal="center" vertical="center"/>
    </xf>
    <xf numFmtId="0" fontId="11" fillId="0" borderId="17" xfId="0" applyFont="1" applyBorder="1" applyAlignment="1">
      <alignment horizontal="center" vertical="center"/>
    </xf>
    <xf numFmtId="0" fontId="0" fillId="0" borderId="18" xfId="0" applyBorder="1" applyAlignment="1">
      <alignment horizontal="center"/>
    </xf>
    <xf numFmtId="0" fontId="0" fillId="0" borderId="22" xfId="0" applyBorder="1" applyAlignment="1">
      <alignment horizontal="center"/>
    </xf>
    <xf numFmtId="0" fontId="42" fillId="0" borderId="21" xfId="0" applyFont="1" applyBorder="1" applyAlignment="1">
      <alignment horizontal="left" vertical="center"/>
    </xf>
    <xf numFmtId="0" fontId="41" fillId="0" borderId="22" xfId="0" applyFont="1" applyBorder="1" applyAlignment="1">
      <alignment horizontal="left" vertical="center"/>
    </xf>
    <xf numFmtId="0" fontId="42" fillId="0" borderId="26" xfId="0" applyFont="1" applyBorder="1" applyAlignment="1">
      <alignment horizontal="left" vertical="center"/>
    </xf>
    <xf numFmtId="0" fontId="0" fillId="0" borderId="27" xfId="0" applyBorder="1"/>
    <xf numFmtId="0" fontId="9" fillId="0" borderId="27" xfId="0" applyFont="1" applyBorder="1"/>
    <xf numFmtId="0" fontId="9" fillId="0" borderId="27"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45" fillId="5" borderId="19" xfId="0" applyFont="1" applyFill="1" applyBorder="1" applyAlignment="1">
      <alignment horizontal="center" vertical="center" wrapText="1"/>
    </xf>
    <xf numFmtId="0" fontId="45" fillId="5" borderId="11" xfId="0" applyFont="1" applyFill="1" applyBorder="1" applyAlignment="1">
      <alignment horizontal="center" vertical="center" wrapText="1"/>
    </xf>
    <xf numFmtId="0" fontId="45" fillId="5" borderId="2" xfId="0" applyFont="1" applyFill="1" applyBorder="1" applyAlignment="1">
      <alignment horizontal="center" vertical="center" wrapText="1"/>
    </xf>
    <xf numFmtId="3" fontId="45" fillId="5" borderId="2" xfId="0" applyNumberFormat="1" applyFont="1" applyFill="1" applyBorder="1" applyAlignment="1">
      <alignment horizontal="center" vertical="center" wrapText="1"/>
    </xf>
    <xf numFmtId="0" fontId="46" fillId="0" borderId="0" xfId="0" applyFont="1"/>
    <xf numFmtId="0" fontId="37" fillId="0" borderId="21" xfId="0" applyFont="1" applyBorder="1" applyAlignment="1">
      <alignment horizontal="center" vertical="center" wrapText="1"/>
    </xf>
    <xf numFmtId="0" fontId="44" fillId="0" borderId="24" xfId="0" applyFont="1" applyBorder="1" applyAlignment="1">
      <alignment horizontal="center" vertical="center" wrapText="1"/>
    </xf>
    <xf numFmtId="0" fontId="44" fillId="0" borderId="5" xfId="0" applyFont="1" applyBorder="1" applyAlignment="1">
      <alignment horizontal="center" vertical="center" wrapText="1"/>
    </xf>
    <xf numFmtId="0" fontId="44" fillId="0" borderId="29" xfId="0" applyFont="1" applyBorder="1" applyAlignment="1">
      <alignment horizontal="center" vertical="center" wrapText="1"/>
    </xf>
    <xf numFmtId="0" fontId="18" fillId="7" borderId="24"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31" fillId="0" borderId="14" xfId="0" applyFont="1" applyBorder="1" applyAlignment="1">
      <alignment horizontal="center" vertical="center" wrapText="1"/>
    </xf>
    <xf numFmtId="0" fontId="31" fillId="0" borderId="15" xfId="0" applyFont="1" applyBorder="1" applyAlignment="1">
      <alignment horizontal="center" vertical="center" wrapText="1"/>
    </xf>
    <xf numFmtId="0" fontId="31" fillId="0" borderId="16" xfId="0" applyFont="1" applyBorder="1" applyAlignment="1">
      <alignment horizontal="center" vertical="center" wrapText="1"/>
    </xf>
    <xf numFmtId="0" fontId="31" fillId="0" borderId="7" xfId="0" applyFont="1" applyBorder="1" applyAlignment="1">
      <alignment horizontal="center" vertical="center" wrapText="1"/>
    </xf>
    <xf numFmtId="0" fontId="31" fillId="0" borderId="8" xfId="0" applyFont="1" applyBorder="1" applyAlignment="1">
      <alignment horizontal="center" vertical="center" wrapText="1"/>
    </xf>
    <xf numFmtId="0" fontId="31" fillId="0" borderId="18" xfId="0" applyFont="1" applyBorder="1" applyAlignment="1">
      <alignment horizontal="center" vertical="center" wrapText="1"/>
    </xf>
    <xf numFmtId="0" fontId="32" fillId="0" borderId="12" xfId="0" applyFont="1" applyBorder="1" applyAlignment="1">
      <alignment horizontal="center"/>
    </xf>
    <xf numFmtId="0" fontId="32" fillId="0" borderId="13" xfId="0" applyFont="1" applyBorder="1" applyAlignment="1">
      <alignment horizontal="center"/>
    </xf>
    <xf numFmtId="0" fontId="32" fillId="0" borderId="17" xfId="0" applyFont="1" applyBorder="1" applyAlignment="1">
      <alignment horizontal="center"/>
    </xf>
    <xf numFmtId="0" fontId="32" fillId="0" borderId="9" xfId="0" applyFont="1" applyBorder="1" applyAlignment="1">
      <alignment horizontal="center"/>
    </xf>
    <xf numFmtId="0" fontId="40" fillId="0" borderId="17" xfId="0" applyFont="1" applyBorder="1" applyAlignment="1">
      <alignment horizontal="left" vertical="center" wrapText="1"/>
    </xf>
    <xf numFmtId="0" fontId="40" fillId="0" borderId="8" xfId="0" applyFont="1" applyBorder="1" applyAlignment="1">
      <alignment horizontal="left" vertical="center" wrapText="1"/>
    </xf>
    <xf numFmtId="0" fontId="40" fillId="0" borderId="18" xfId="0" applyFont="1" applyBorder="1" applyAlignment="1">
      <alignment horizontal="left" vertical="center" wrapText="1"/>
    </xf>
    <xf numFmtId="0" fontId="19" fillId="0" borderId="0" xfId="0" applyFont="1" applyBorder="1" applyAlignment="1">
      <alignment horizontal="center" vertical="center" wrapText="1"/>
    </xf>
    <xf numFmtId="0" fontId="19" fillId="0" borderId="22" xfId="0" applyFont="1" applyBorder="1" applyAlignment="1">
      <alignment horizontal="center" vertical="center" wrapText="1"/>
    </xf>
    <xf numFmtId="14" fontId="19" fillId="0" borderId="11" xfId="0" applyNumberFormat="1" applyFont="1" applyBorder="1" applyAlignment="1">
      <alignment horizontal="center" vertical="center" wrapText="1"/>
    </xf>
    <xf numFmtId="0" fontId="39" fillId="6" borderId="19" xfId="0" applyFont="1" applyFill="1" applyBorder="1" applyAlignment="1">
      <alignment horizontal="center" vertical="center" wrapText="1"/>
    </xf>
    <xf numFmtId="0" fontId="39" fillId="6" borderId="11" xfId="0" applyFont="1" applyFill="1" applyBorder="1" applyAlignment="1">
      <alignment horizontal="center" vertical="center" wrapText="1"/>
    </xf>
    <xf numFmtId="0" fontId="39" fillId="6" borderId="20" xfId="0" applyFont="1" applyFill="1" applyBorder="1" applyAlignment="1">
      <alignment horizontal="center" vertical="center" wrapText="1"/>
    </xf>
    <xf numFmtId="0" fontId="39" fillId="6" borderId="17" xfId="0" applyFont="1" applyFill="1" applyBorder="1" applyAlignment="1">
      <alignment horizontal="center" vertical="center" wrapText="1"/>
    </xf>
    <xf numFmtId="0" fontId="39" fillId="6" borderId="8" xfId="0" applyFont="1" applyFill="1" applyBorder="1" applyAlignment="1">
      <alignment horizontal="center" vertical="center" wrapText="1"/>
    </xf>
    <xf numFmtId="0" fontId="39" fillId="6" borderId="18" xfId="0" applyFont="1" applyFill="1" applyBorder="1" applyAlignment="1">
      <alignment horizontal="center" vertical="center" wrapText="1"/>
    </xf>
    <xf numFmtId="0" fontId="18" fillId="0" borderId="1" xfId="0" applyFont="1" applyBorder="1" applyAlignment="1">
      <alignment horizontal="center" vertical="top" wrapText="1"/>
    </xf>
    <xf numFmtId="0" fontId="23" fillId="0" borderId="1" xfId="0" applyFont="1" applyBorder="1" applyAlignment="1">
      <alignment horizontal="center" vertical="center" wrapText="1"/>
    </xf>
    <xf numFmtId="0" fontId="17" fillId="0" borderId="1" xfId="0" applyFont="1" applyBorder="1" applyAlignment="1">
      <alignment horizontal="left" vertical="top"/>
    </xf>
    <xf numFmtId="0" fontId="17" fillId="0" borderId="1" xfId="0" applyFont="1" applyBorder="1" applyAlignment="1">
      <alignment horizontal="center" vertical="top"/>
    </xf>
    <xf numFmtId="49" fontId="17" fillId="0" borderId="1" xfId="0" applyNumberFormat="1" applyFont="1" applyBorder="1" applyAlignment="1">
      <alignment horizontal="center" vertical="top"/>
    </xf>
    <xf numFmtId="0" fontId="21" fillId="0" borderId="1" xfId="2" applyFont="1" applyBorder="1" applyAlignment="1">
      <alignment horizontal="center" vertical="top"/>
    </xf>
    <xf numFmtId="0" fontId="16" fillId="0" borderId="1" xfId="0" applyFont="1" applyBorder="1" applyAlignment="1">
      <alignment horizontal="left" vertical="top"/>
    </xf>
    <xf numFmtId="0" fontId="16" fillId="0" borderId="1" xfId="0" applyFont="1" applyBorder="1" applyAlignment="1">
      <alignment horizontal="center" vertical="top"/>
    </xf>
    <xf numFmtId="0" fontId="17" fillId="0" borderId="1" xfId="0" applyFont="1" applyBorder="1" applyAlignment="1">
      <alignment horizontal="left" vertical="top" wrapText="1"/>
    </xf>
    <xf numFmtId="164" fontId="24" fillId="0" borderId="1" xfId="1" applyNumberFormat="1" applyFont="1" applyBorder="1" applyAlignment="1">
      <alignment horizontal="center"/>
    </xf>
    <xf numFmtId="164" fontId="24" fillId="0" borderId="4" xfId="1" applyNumberFormat="1" applyFont="1" applyBorder="1" applyAlignment="1">
      <alignment horizontal="center"/>
    </xf>
    <xf numFmtId="0" fontId="17" fillId="0" borderId="0" xfId="0" applyFont="1" applyAlignment="1">
      <alignment horizontal="left" vertical="center" wrapText="1"/>
    </xf>
    <xf numFmtId="49" fontId="16" fillId="0" borderId="1" xfId="0" applyNumberFormat="1" applyFont="1" applyBorder="1" applyAlignment="1">
      <alignment horizontal="center" vertical="top"/>
    </xf>
    <xf numFmtId="0" fontId="22" fillId="0" borderId="1" xfId="0" applyFont="1" applyBorder="1" applyAlignment="1">
      <alignment horizontal="center" vertical="top"/>
    </xf>
  </cellXfs>
  <cellStyles count="10">
    <cellStyle name="Comma" xfId="1" builtinId="3"/>
    <cellStyle name="Comma 2" xfId="6"/>
    <cellStyle name="Comma 3" xfId="8"/>
    <cellStyle name="Hyperlink" xfId="2" builtinId="8"/>
    <cellStyle name="Hyperlink 2" xfId="9"/>
    <cellStyle name="Normal" xfId="0" builtinId="0"/>
    <cellStyle name="Normal 2" xfId="3"/>
    <cellStyle name="Normal 3" xfId="4"/>
    <cellStyle name="Normal 4" xfId="5"/>
    <cellStyle name="Normal 5" xfId="7"/>
  </cellStyles>
  <dxfs count="0"/>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60895</xdr:rowOff>
    </xdr:from>
    <xdr:to>
      <xdr:col>1</xdr:col>
      <xdr:colOff>1247775</xdr:colOff>
      <xdr:row>2</xdr:row>
      <xdr:rowOff>291840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 y="384745"/>
          <a:ext cx="1209675" cy="1383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914401</xdr:colOff>
      <xdr:row>0</xdr:row>
      <xdr:rowOff>790575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Effect>
                    <a14:saturation sat="0"/>
                  </a14:imgEffect>
                  <a14:imgEffect>
                    <a14:brightnessContrast bright="20000" contrast="-20000"/>
                  </a14:imgEffect>
                </a14:imgLayer>
              </a14:imgProps>
            </a:ext>
          </a:extLst>
        </a:blip>
        <a:stretch>
          <a:fillRect/>
        </a:stretch>
      </xdr:blipFill>
      <xdr:spPr>
        <a:xfrm>
          <a:off x="1" y="0"/>
          <a:ext cx="1238250" cy="7905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oangvanhe\Documents\D:\TRUONG%20YEN\EXCEL\KE%20TOAN%20-%20QD%2015%20(1.6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oangvanhe\Documents\D:\KETOAN\hoadon\Mau%20Hoa%20d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hoangvanhe\Documents\D:\EXCEL\KE%20TOAN%20-%20QD%2015%20(1.6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ập_xuất"/>
      <sheetName val="Main"/>
      <sheetName val="NVL"/>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P LIEU"/>
      <sheetName val="TÊN KH"/>
      <sheetName val="Ma hang"/>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ập_xuấ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oithatmanhhe.vn/"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aster.trungtinkimstee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tabSelected="1" topLeftCell="A2" zoomScale="69" zoomScaleNormal="69" workbookViewId="0">
      <selection activeCell="M9" sqref="M9"/>
    </sheetView>
  </sheetViews>
  <sheetFormatPr defaultColWidth="8.85546875" defaultRowHeight="15"/>
  <cols>
    <col min="1" max="1" width="6" style="13" customWidth="1"/>
    <col min="2" max="2" width="27.42578125" customWidth="1"/>
    <col min="3" max="3" width="20.85546875" customWidth="1"/>
    <col min="4" max="4" width="7.42578125" customWidth="1"/>
    <col min="5" max="5" width="7.42578125" style="4" customWidth="1"/>
    <col min="6" max="6" width="17.140625" style="57" customWidth="1"/>
    <col min="7" max="7" width="16.7109375" style="58" customWidth="1"/>
    <col min="8" max="8" width="61.85546875" style="58" customWidth="1"/>
  </cols>
  <sheetData>
    <row r="1" spans="1:8" ht="25.5" customHeight="1" thickBot="1">
      <c r="A1" s="68"/>
      <c r="B1" s="69"/>
      <c r="C1" s="69"/>
      <c r="D1" s="69"/>
      <c r="E1" s="70"/>
      <c r="F1" s="71"/>
      <c r="G1" s="72"/>
      <c r="H1" s="72"/>
    </row>
    <row r="2" spans="1:8" s="56" customFormat="1" ht="90.75" customHeight="1">
      <c r="A2" s="140"/>
      <c r="B2" s="141"/>
      <c r="C2" s="134" t="s">
        <v>98</v>
      </c>
      <c r="D2" s="135"/>
      <c r="E2" s="135"/>
      <c r="F2" s="135"/>
      <c r="G2" s="135"/>
      <c r="H2" s="136"/>
    </row>
    <row r="3" spans="1:8" s="56" customFormat="1" ht="24.75" customHeight="1">
      <c r="A3" s="142"/>
      <c r="B3" s="143"/>
      <c r="C3" s="137"/>
      <c r="D3" s="138"/>
      <c r="E3" s="138"/>
      <c r="F3" s="138"/>
      <c r="G3" s="138"/>
      <c r="H3" s="139"/>
    </row>
    <row r="4" spans="1:8" s="56" customFormat="1" ht="15.75" customHeight="1">
      <c r="A4" s="150" t="s">
        <v>76</v>
      </c>
      <c r="B4" s="151"/>
      <c r="C4" s="151"/>
      <c r="D4" s="151"/>
      <c r="E4" s="151"/>
      <c r="F4" s="151"/>
      <c r="G4" s="151"/>
      <c r="H4" s="152"/>
    </row>
    <row r="5" spans="1:8" ht="24" customHeight="1">
      <c r="A5" s="153"/>
      <c r="B5" s="154"/>
      <c r="C5" s="154"/>
      <c r="D5" s="154"/>
      <c r="E5" s="154"/>
      <c r="F5" s="154"/>
      <c r="G5" s="154"/>
      <c r="H5" s="155"/>
    </row>
    <row r="6" spans="1:8" ht="21" customHeight="1">
      <c r="A6" s="101" t="s">
        <v>100</v>
      </c>
      <c r="B6" s="95"/>
      <c r="C6" s="95"/>
      <c r="D6" s="149"/>
      <c r="E6" s="149"/>
      <c r="F6" s="149"/>
      <c r="G6" s="95"/>
      <c r="H6" s="102"/>
    </row>
    <row r="7" spans="1:8" ht="21" customHeight="1">
      <c r="A7" s="103" t="s">
        <v>99</v>
      </c>
      <c r="B7" s="95"/>
      <c r="C7" s="95"/>
      <c r="D7" s="147"/>
      <c r="E7" s="147"/>
      <c r="F7" s="147"/>
      <c r="G7" s="95"/>
      <c r="H7" s="102"/>
    </row>
    <row r="8" spans="1:8" ht="18.75" customHeight="1">
      <c r="A8" s="103"/>
      <c r="B8" s="95"/>
      <c r="C8" s="95"/>
      <c r="D8" s="147" t="s">
        <v>108</v>
      </c>
      <c r="E8" s="147"/>
      <c r="F8" s="147"/>
      <c r="G8" s="147" t="s">
        <v>109</v>
      </c>
      <c r="H8" s="148"/>
    </row>
    <row r="9" spans="1:8" ht="45" customHeight="1">
      <c r="A9" s="144" t="s">
        <v>77</v>
      </c>
      <c r="B9" s="145"/>
      <c r="C9" s="145"/>
      <c r="D9" s="145"/>
      <c r="E9" s="145"/>
      <c r="F9" s="145"/>
      <c r="G9" s="145"/>
      <c r="H9" s="146"/>
    </row>
    <row r="10" spans="1:8" s="127" customFormat="1" ht="27" customHeight="1">
      <c r="A10" s="123" t="s">
        <v>73</v>
      </c>
      <c r="B10" s="124" t="s">
        <v>78</v>
      </c>
      <c r="C10" s="125" t="s">
        <v>92</v>
      </c>
      <c r="D10" s="125" t="s">
        <v>74</v>
      </c>
      <c r="E10" s="125" t="s">
        <v>79</v>
      </c>
      <c r="F10" s="126" t="s">
        <v>93</v>
      </c>
      <c r="G10" s="126" t="s">
        <v>94</v>
      </c>
      <c r="H10" s="126" t="s">
        <v>95</v>
      </c>
    </row>
    <row r="11" spans="1:8" s="4" customFormat="1" ht="23.25" customHeight="1">
      <c r="A11" s="132" t="s">
        <v>97</v>
      </c>
      <c r="B11" s="133"/>
      <c r="C11" s="133"/>
      <c r="D11" s="133"/>
      <c r="E11" s="133"/>
      <c r="F11" s="133"/>
      <c r="G11" s="133"/>
      <c r="H11" s="133"/>
    </row>
    <row r="12" spans="1:8" s="4" customFormat="1" ht="23.1" customHeight="1">
      <c r="A12" s="104" t="s">
        <v>101</v>
      </c>
      <c r="B12" s="96" t="s">
        <v>102</v>
      </c>
      <c r="C12" s="96"/>
      <c r="D12" s="97" t="s">
        <v>103</v>
      </c>
      <c r="E12" s="98" t="s">
        <v>104</v>
      </c>
      <c r="F12" s="99" t="s">
        <v>105</v>
      </c>
      <c r="G12" s="100" t="s">
        <v>106</v>
      </c>
      <c r="H12" s="99" t="s">
        <v>107</v>
      </c>
    </row>
    <row r="13" spans="1:8" s="4" customFormat="1" ht="23.1" hidden="1" customHeight="1">
      <c r="A13" s="104">
        <v>7</v>
      </c>
      <c r="B13" s="96"/>
      <c r="C13" s="96"/>
      <c r="D13" s="97"/>
      <c r="E13" s="98"/>
      <c r="F13" s="99"/>
      <c r="G13" s="100">
        <f t="shared" ref="G13:G46" si="0">E13*F13</f>
        <v>0</v>
      </c>
      <c r="H13" s="99"/>
    </row>
    <row r="14" spans="1:8" s="4" customFormat="1" ht="23.1" hidden="1" customHeight="1">
      <c r="A14" s="104">
        <v>8</v>
      </c>
      <c r="B14" s="96"/>
      <c r="C14" s="96"/>
      <c r="D14" s="97"/>
      <c r="E14" s="98"/>
      <c r="F14" s="99"/>
      <c r="G14" s="100">
        <f t="shared" si="0"/>
        <v>0</v>
      </c>
      <c r="H14" s="99"/>
    </row>
    <row r="15" spans="1:8" s="4" customFormat="1" ht="23.1" hidden="1" customHeight="1">
      <c r="A15" s="104">
        <v>9</v>
      </c>
      <c r="B15" s="96"/>
      <c r="C15" s="96"/>
      <c r="D15" s="97"/>
      <c r="E15" s="98"/>
      <c r="F15" s="99"/>
      <c r="G15" s="100">
        <f t="shared" si="0"/>
        <v>0</v>
      </c>
      <c r="H15" s="99"/>
    </row>
    <row r="16" spans="1:8" s="4" customFormat="1" ht="23.1" hidden="1" customHeight="1">
      <c r="A16" s="104">
        <v>10</v>
      </c>
      <c r="B16" s="96"/>
      <c r="C16" s="96"/>
      <c r="D16" s="97"/>
      <c r="E16" s="98"/>
      <c r="F16" s="99"/>
      <c r="G16" s="100">
        <f t="shared" si="0"/>
        <v>0</v>
      </c>
      <c r="H16" s="99"/>
    </row>
    <row r="17" spans="1:8" s="4" customFormat="1" ht="23.1" hidden="1" customHeight="1">
      <c r="A17" s="104">
        <v>11</v>
      </c>
      <c r="B17" s="96"/>
      <c r="C17" s="96"/>
      <c r="D17" s="97"/>
      <c r="E17" s="98"/>
      <c r="F17" s="99"/>
      <c r="G17" s="100">
        <f t="shared" si="0"/>
        <v>0</v>
      </c>
      <c r="H17" s="99"/>
    </row>
    <row r="18" spans="1:8" s="4" customFormat="1" ht="23.1" hidden="1" customHeight="1">
      <c r="A18" s="104">
        <v>12</v>
      </c>
      <c r="B18" s="96"/>
      <c r="C18" s="96"/>
      <c r="D18" s="97"/>
      <c r="E18" s="98"/>
      <c r="F18" s="99"/>
      <c r="G18" s="100">
        <f t="shared" si="0"/>
        <v>0</v>
      </c>
      <c r="H18" s="99"/>
    </row>
    <row r="19" spans="1:8" s="4" customFormat="1" ht="23.1" hidden="1" customHeight="1">
      <c r="A19" s="104">
        <v>13</v>
      </c>
      <c r="B19" s="96"/>
      <c r="C19" s="96"/>
      <c r="D19" s="97"/>
      <c r="E19" s="98"/>
      <c r="F19" s="99"/>
      <c r="G19" s="100">
        <f t="shared" si="0"/>
        <v>0</v>
      </c>
      <c r="H19" s="99"/>
    </row>
    <row r="20" spans="1:8" s="4" customFormat="1" ht="23.1" hidden="1" customHeight="1">
      <c r="A20" s="104">
        <v>14</v>
      </c>
      <c r="B20" s="96"/>
      <c r="C20" s="96"/>
      <c r="D20" s="97"/>
      <c r="E20" s="98"/>
      <c r="F20" s="99"/>
      <c r="G20" s="100">
        <f t="shared" si="0"/>
        <v>0</v>
      </c>
      <c r="H20" s="99"/>
    </row>
    <row r="21" spans="1:8" s="4" customFormat="1" ht="23.1" hidden="1" customHeight="1">
      <c r="A21" s="104">
        <v>15</v>
      </c>
      <c r="B21" s="96"/>
      <c r="C21" s="96"/>
      <c r="D21" s="97"/>
      <c r="E21" s="98"/>
      <c r="F21" s="99"/>
      <c r="G21" s="100">
        <f t="shared" si="0"/>
        <v>0</v>
      </c>
      <c r="H21" s="99"/>
    </row>
    <row r="22" spans="1:8" s="4" customFormat="1" ht="23.1" hidden="1" customHeight="1">
      <c r="A22" s="104">
        <v>16</v>
      </c>
      <c r="B22" s="96"/>
      <c r="C22" s="96"/>
      <c r="D22" s="97"/>
      <c r="E22" s="98"/>
      <c r="F22" s="99"/>
      <c r="G22" s="100">
        <f t="shared" si="0"/>
        <v>0</v>
      </c>
      <c r="H22" s="99"/>
    </row>
    <row r="23" spans="1:8" s="4" customFormat="1" ht="23.1" hidden="1" customHeight="1">
      <c r="A23" s="104">
        <v>17</v>
      </c>
      <c r="B23" s="96"/>
      <c r="C23" s="96"/>
      <c r="D23" s="97"/>
      <c r="E23" s="98"/>
      <c r="F23" s="99"/>
      <c r="G23" s="100">
        <f t="shared" si="0"/>
        <v>0</v>
      </c>
      <c r="H23" s="99"/>
    </row>
    <row r="24" spans="1:8" s="4" customFormat="1" ht="23.1" hidden="1" customHeight="1">
      <c r="A24" s="104">
        <v>18</v>
      </c>
      <c r="B24" s="96"/>
      <c r="C24" s="96"/>
      <c r="D24" s="97"/>
      <c r="E24" s="98"/>
      <c r="F24" s="99"/>
      <c r="G24" s="100">
        <f t="shared" si="0"/>
        <v>0</v>
      </c>
      <c r="H24" s="99"/>
    </row>
    <row r="25" spans="1:8" s="4" customFormat="1" ht="23.1" hidden="1" customHeight="1">
      <c r="A25" s="104">
        <v>19</v>
      </c>
      <c r="B25" s="96"/>
      <c r="C25" s="96"/>
      <c r="D25" s="97"/>
      <c r="E25" s="98"/>
      <c r="F25" s="99"/>
      <c r="G25" s="100">
        <f t="shared" si="0"/>
        <v>0</v>
      </c>
      <c r="H25" s="99"/>
    </row>
    <row r="26" spans="1:8" s="4" customFormat="1" ht="23.1" hidden="1" customHeight="1">
      <c r="A26" s="104">
        <v>20</v>
      </c>
      <c r="B26" s="96"/>
      <c r="C26" s="96"/>
      <c r="D26" s="97"/>
      <c r="E26" s="98"/>
      <c r="F26" s="99"/>
      <c r="G26" s="100">
        <f t="shared" si="0"/>
        <v>0</v>
      </c>
      <c r="H26" s="99"/>
    </row>
    <row r="27" spans="1:8" s="4" customFormat="1" ht="23.1" hidden="1" customHeight="1">
      <c r="A27" s="104">
        <v>21</v>
      </c>
      <c r="B27" s="96"/>
      <c r="C27" s="96"/>
      <c r="D27" s="97"/>
      <c r="E27" s="98"/>
      <c r="F27" s="99"/>
      <c r="G27" s="100">
        <f t="shared" si="0"/>
        <v>0</v>
      </c>
      <c r="H27" s="99"/>
    </row>
    <row r="28" spans="1:8" s="4" customFormat="1" ht="23.1" hidden="1" customHeight="1">
      <c r="A28" s="104">
        <v>22</v>
      </c>
      <c r="B28" s="96"/>
      <c r="C28" s="96"/>
      <c r="D28" s="97"/>
      <c r="E28" s="98"/>
      <c r="F28" s="99"/>
      <c r="G28" s="100">
        <f t="shared" si="0"/>
        <v>0</v>
      </c>
      <c r="H28" s="99"/>
    </row>
    <row r="29" spans="1:8" s="4" customFormat="1" ht="23.1" hidden="1" customHeight="1">
      <c r="A29" s="104">
        <v>23</v>
      </c>
      <c r="B29" s="96"/>
      <c r="C29" s="96"/>
      <c r="D29" s="97"/>
      <c r="E29" s="98"/>
      <c r="F29" s="99"/>
      <c r="G29" s="100">
        <f t="shared" si="0"/>
        <v>0</v>
      </c>
      <c r="H29" s="99"/>
    </row>
    <row r="30" spans="1:8" s="4" customFormat="1" ht="23.1" hidden="1" customHeight="1">
      <c r="A30" s="104">
        <v>24</v>
      </c>
      <c r="B30" s="96"/>
      <c r="C30" s="96"/>
      <c r="D30" s="97"/>
      <c r="E30" s="98"/>
      <c r="F30" s="99"/>
      <c r="G30" s="100">
        <f t="shared" si="0"/>
        <v>0</v>
      </c>
      <c r="H30" s="99"/>
    </row>
    <row r="31" spans="1:8" s="4" customFormat="1" ht="23.1" hidden="1" customHeight="1">
      <c r="A31" s="104">
        <v>25</v>
      </c>
      <c r="B31" s="96"/>
      <c r="C31" s="96"/>
      <c r="D31" s="97"/>
      <c r="E31" s="98"/>
      <c r="F31" s="99"/>
      <c r="G31" s="100">
        <f t="shared" si="0"/>
        <v>0</v>
      </c>
      <c r="H31" s="99"/>
    </row>
    <row r="32" spans="1:8" s="4" customFormat="1" ht="23.1" hidden="1" customHeight="1">
      <c r="A32" s="104">
        <v>26</v>
      </c>
      <c r="B32" s="96"/>
      <c r="C32" s="96"/>
      <c r="D32" s="97"/>
      <c r="E32" s="98"/>
      <c r="F32" s="99"/>
      <c r="G32" s="100">
        <f t="shared" si="0"/>
        <v>0</v>
      </c>
      <c r="H32" s="99"/>
    </row>
    <row r="33" spans="1:8" s="4" customFormat="1" ht="23.1" hidden="1" customHeight="1">
      <c r="A33" s="104">
        <v>27</v>
      </c>
      <c r="B33" s="96"/>
      <c r="C33" s="96"/>
      <c r="D33" s="97"/>
      <c r="E33" s="98"/>
      <c r="F33" s="99"/>
      <c r="G33" s="100">
        <f t="shared" si="0"/>
        <v>0</v>
      </c>
      <c r="H33" s="99"/>
    </row>
    <row r="34" spans="1:8" s="4" customFormat="1" ht="23.1" hidden="1" customHeight="1">
      <c r="A34" s="104">
        <v>28</v>
      </c>
      <c r="B34" s="96"/>
      <c r="C34" s="96"/>
      <c r="D34" s="97"/>
      <c r="E34" s="98"/>
      <c r="F34" s="99"/>
      <c r="G34" s="100">
        <f t="shared" si="0"/>
        <v>0</v>
      </c>
      <c r="H34" s="99"/>
    </row>
    <row r="35" spans="1:8" s="4" customFormat="1" ht="23.1" hidden="1" customHeight="1">
      <c r="A35" s="104">
        <v>29</v>
      </c>
      <c r="B35" s="96"/>
      <c r="C35" s="96"/>
      <c r="D35" s="97"/>
      <c r="E35" s="98"/>
      <c r="F35" s="99"/>
      <c r="G35" s="100">
        <f t="shared" si="0"/>
        <v>0</v>
      </c>
      <c r="H35" s="99"/>
    </row>
    <row r="36" spans="1:8" s="4" customFormat="1" ht="23.1" hidden="1" customHeight="1">
      <c r="A36" s="104">
        <v>30</v>
      </c>
      <c r="B36" s="96"/>
      <c r="C36" s="96"/>
      <c r="D36" s="97"/>
      <c r="E36" s="98"/>
      <c r="F36" s="99"/>
      <c r="G36" s="100">
        <f t="shared" si="0"/>
        <v>0</v>
      </c>
      <c r="H36" s="99"/>
    </row>
    <row r="37" spans="1:8" s="4" customFormat="1" ht="23.1" hidden="1" customHeight="1">
      <c r="A37" s="104">
        <v>31</v>
      </c>
      <c r="B37" s="96"/>
      <c r="C37" s="96"/>
      <c r="D37" s="97"/>
      <c r="E37" s="98"/>
      <c r="F37" s="99"/>
      <c r="G37" s="100">
        <f t="shared" si="0"/>
        <v>0</v>
      </c>
      <c r="H37" s="99"/>
    </row>
    <row r="38" spans="1:8" s="4" customFormat="1" ht="23.1" hidden="1" customHeight="1">
      <c r="A38" s="104">
        <v>32</v>
      </c>
      <c r="B38" s="96"/>
      <c r="C38" s="96"/>
      <c r="D38" s="97"/>
      <c r="E38" s="98"/>
      <c r="F38" s="99"/>
      <c r="G38" s="100">
        <f t="shared" si="0"/>
        <v>0</v>
      </c>
      <c r="H38" s="99"/>
    </row>
    <row r="39" spans="1:8" s="4" customFormat="1" ht="23.1" hidden="1" customHeight="1">
      <c r="A39" s="104">
        <v>33</v>
      </c>
      <c r="B39" s="96"/>
      <c r="C39" s="96"/>
      <c r="D39" s="97"/>
      <c r="E39" s="98"/>
      <c r="F39" s="99"/>
      <c r="G39" s="100">
        <f t="shared" si="0"/>
        <v>0</v>
      </c>
      <c r="H39" s="99"/>
    </row>
    <row r="40" spans="1:8" s="4" customFormat="1" ht="23.1" hidden="1" customHeight="1">
      <c r="A40" s="104">
        <v>34</v>
      </c>
      <c r="B40" s="96"/>
      <c r="C40" s="96"/>
      <c r="D40" s="97"/>
      <c r="E40" s="98"/>
      <c r="F40" s="99"/>
      <c r="G40" s="100">
        <f t="shared" si="0"/>
        <v>0</v>
      </c>
      <c r="H40" s="99"/>
    </row>
    <row r="41" spans="1:8" s="4" customFormat="1" ht="23.1" hidden="1" customHeight="1">
      <c r="A41" s="104">
        <v>35</v>
      </c>
      <c r="B41" s="96"/>
      <c r="C41" s="96"/>
      <c r="D41" s="97"/>
      <c r="E41" s="98"/>
      <c r="F41" s="99"/>
      <c r="G41" s="100">
        <f t="shared" si="0"/>
        <v>0</v>
      </c>
      <c r="H41" s="99"/>
    </row>
    <row r="42" spans="1:8" s="4" customFormat="1" ht="23.1" hidden="1" customHeight="1">
      <c r="A42" s="104">
        <v>36</v>
      </c>
      <c r="B42" s="96"/>
      <c r="C42" s="96"/>
      <c r="D42" s="97"/>
      <c r="E42" s="98"/>
      <c r="F42" s="99"/>
      <c r="G42" s="100">
        <f t="shared" si="0"/>
        <v>0</v>
      </c>
      <c r="H42" s="99"/>
    </row>
    <row r="43" spans="1:8" s="4" customFormat="1" ht="23.1" hidden="1" customHeight="1">
      <c r="A43" s="104">
        <v>37</v>
      </c>
      <c r="B43" s="96"/>
      <c r="C43" s="96"/>
      <c r="D43" s="97"/>
      <c r="E43" s="98"/>
      <c r="F43" s="99"/>
      <c r="G43" s="100">
        <f t="shared" si="0"/>
        <v>0</v>
      </c>
      <c r="H43" s="99"/>
    </row>
    <row r="44" spans="1:8" s="4" customFormat="1" ht="23.1" hidden="1" customHeight="1">
      <c r="A44" s="104">
        <v>38</v>
      </c>
      <c r="B44" s="96"/>
      <c r="C44" s="96"/>
      <c r="D44" s="97"/>
      <c r="E44" s="98"/>
      <c r="F44" s="99"/>
      <c r="G44" s="100">
        <f t="shared" si="0"/>
        <v>0</v>
      </c>
      <c r="H44" s="99"/>
    </row>
    <row r="45" spans="1:8" s="4" customFormat="1" ht="22.5" hidden="1" customHeight="1">
      <c r="A45" s="104">
        <v>39</v>
      </c>
      <c r="B45" s="96"/>
      <c r="C45" s="96"/>
      <c r="D45" s="97"/>
      <c r="E45" s="98"/>
      <c r="F45" s="99"/>
      <c r="G45" s="100">
        <f t="shared" si="0"/>
        <v>0</v>
      </c>
      <c r="H45" s="99"/>
    </row>
    <row r="46" spans="1:8" s="4" customFormat="1" ht="23.1" hidden="1" customHeight="1">
      <c r="A46" s="104">
        <v>40</v>
      </c>
      <c r="B46" s="96"/>
      <c r="C46" s="96"/>
      <c r="D46" s="97"/>
      <c r="E46" s="98"/>
      <c r="F46" s="99"/>
      <c r="G46" s="100">
        <f t="shared" si="0"/>
        <v>0</v>
      </c>
      <c r="H46" s="99"/>
    </row>
    <row r="47" spans="1:8" s="4" customFormat="1" ht="22.5" customHeight="1">
      <c r="A47" s="129" t="s">
        <v>90</v>
      </c>
      <c r="B47" s="130"/>
      <c r="C47" s="130"/>
      <c r="D47" s="130"/>
      <c r="E47" s="130"/>
      <c r="F47" s="131"/>
      <c r="G47" s="88">
        <f>SUM(G12:G46)</f>
        <v>0</v>
      </c>
      <c r="H47" s="105"/>
    </row>
    <row r="48" spans="1:8" s="2" customFormat="1" ht="17.100000000000001" customHeight="1">
      <c r="A48" s="106"/>
      <c r="B48" s="83"/>
      <c r="C48" s="83"/>
      <c r="D48" s="84"/>
      <c r="E48" s="85"/>
      <c r="F48" s="86"/>
      <c r="G48" s="87"/>
      <c r="H48" s="107"/>
    </row>
    <row r="49" spans="1:8" s="3" customFormat="1" ht="18.75">
      <c r="A49" s="128"/>
      <c r="B49" s="82" t="s">
        <v>75</v>
      </c>
      <c r="C49" s="76"/>
      <c r="D49" s="60"/>
      <c r="E49" s="73"/>
      <c r="F49" s="74"/>
      <c r="G49" s="75"/>
      <c r="H49" s="108"/>
    </row>
    <row r="50" spans="1:8" s="94" customFormat="1" ht="18.75">
      <c r="A50" s="128"/>
      <c r="B50" s="67" t="s">
        <v>91</v>
      </c>
      <c r="C50" s="89"/>
      <c r="D50" s="90"/>
      <c r="E50" s="91"/>
      <c r="F50" s="92"/>
      <c r="G50" s="93"/>
      <c r="H50" s="109"/>
    </row>
    <row r="51" spans="1:8" ht="15.75">
      <c r="A51" s="128"/>
      <c r="B51" s="77" t="s">
        <v>80</v>
      </c>
      <c r="C51" s="78"/>
      <c r="D51" s="59"/>
      <c r="E51" s="73"/>
      <c r="F51" s="74"/>
      <c r="G51" s="79"/>
      <c r="H51" s="110"/>
    </row>
    <row r="52" spans="1:8">
      <c r="A52" s="111"/>
      <c r="B52" s="67" t="s">
        <v>81</v>
      </c>
      <c r="C52" s="78"/>
      <c r="D52" s="59"/>
      <c r="E52" s="73"/>
      <c r="F52" s="74"/>
      <c r="G52" s="79"/>
      <c r="H52" s="110"/>
    </row>
    <row r="53" spans="1:8">
      <c r="A53" s="111"/>
      <c r="B53" s="67" t="s">
        <v>96</v>
      </c>
      <c r="C53" s="78"/>
      <c r="D53" s="59"/>
      <c r="E53" s="73"/>
      <c r="F53" s="74"/>
      <c r="G53" s="79"/>
      <c r="H53" s="110"/>
    </row>
    <row r="54" spans="1:8" ht="16.5" customHeight="1">
      <c r="A54" s="111"/>
      <c r="B54" s="67" t="s">
        <v>88</v>
      </c>
      <c r="C54" s="78"/>
      <c r="D54" s="59"/>
      <c r="E54" s="73"/>
      <c r="F54" s="74"/>
      <c r="G54" s="79"/>
      <c r="H54" s="110"/>
    </row>
    <row r="55" spans="1:8">
      <c r="A55" s="111"/>
      <c r="B55" s="67" t="s">
        <v>87</v>
      </c>
      <c r="C55" s="78"/>
      <c r="D55" s="67"/>
      <c r="E55" s="73"/>
      <c r="F55" s="74"/>
      <c r="G55" s="79"/>
      <c r="H55" s="110"/>
    </row>
    <row r="56" spans="1:8">
      <c r="A56" s="112"/>
      <c r="B56" s="66" t="s">
        <v>89</v>
      </c>
      <c r="C56" s="61"/>
      <c r="D56" s="61"/>
      <c r="E56" s="62"/>
      <c r="F56" s="63"/>
      <c r="G56" s="64"/>
      <c r="H56" s="113"/>
    </row>
    <row r="57" spans="1:8" ht="15.75">
      <c r="A57" s="115"/>
      <c r="B57" s="59"/>
      <c r="C57" s="59"/>
      <c r="D57" s="59"/>
      <c r="E57" s="38"/>
      <c r="F57" s="80"/>
      <c r="G57" s="81"/>
      <c r="H57" s="114"/>
    </row>
    <row r="58" spans="1:8" ht="15.75">
      <c r="A58" s="115" t="s">
        <v>82</v>
      </c>
      <c r="B58" s="59"/>
      <c r="C58" s="59"/>
      <c r="D58" s="59"/>
      <c r="E58" s="38"/>
      <c r="F58" s="80"/>
      <c r="G58" s="81"/>
      <c r="H58" s="114"/>
    </row>
    <row r="59" spans="1:8" ht="16.5">
      <c r="A59" s="115" t="s">
        <v>83</v>
      </c>
      <c r="B59" s="65"/>
      <c r="C59" s="65"/>
      <c r="D59" s="65"/>
      <c r="E59" s="65"/>
      <c r="F59" s="65"/>
      <c r="G59" s="65"/>
      <c r="H59" s="116"/>
    </row>
    <row r="60" spans="1:8" ht="16.5">
      <c r="A60" s="115" t="s">
        <v>84</v>
      </c>
      <c r="B60" s="65"/>
      <c r="C60" s="65"/>
      <c r="D60" s="65"/>
      <c r="E60" s="65"/>
      <c r="F60" s="65"/>
      <c r="G60" s="65"/>
      <c r="H60" s="116"/>
    </row>
    <row r="61" spans="1:8" ht="16.5">
      <c r="A61" s="115" t="s">
        <v>85</v>
      </c>
      <c r="B61" s="65"/>
      <c r="C61" s="65"/>
      <c r="D61" s="65"/>
      <c r="E61" s="65"/>
      <c r="F61" s="65"/>
      <c r="G61" s="65"/>
      <c r="H61" s="116"/>
    </row>
    <row r="62" spans="1:8" ht="16.5" thickBot="1">
      <c r="A62" s="117" t="s">
        <v>86</v>
      </c>
      <c r="B62" s="118"/>
      <c r="C62" s="118"/>
      <c r="D62" s="118"/>
      <c r="E62" s="119"/>
      <c r="F62" s="120"/>
      <c r="G62" s="121"/>
      <c r="H62" s="122"/>
    </row>
  </sheetData>
  <mergeCells count="11">
    <mergeCell ref="A49:A51"/>
    <mergeCell ref="A47:F47"/>
    <mergeCell ref="A11:H11"/>
    <mergeCell ref="C2:H3"/>
    <mergeCell ref="A2:B3"/>
    <mergeCell ref="A9:H9"/>
    <mergeCell ref="D7:F7"/>
    <mergeCell ref="D6:F6"/>
    <mergeCell ref="A4:H5"/>
    <mergeCell ref="G8:H8"/>
    <mergeCell ref="D8:F8"/>
  </mergeCells>
  <hyperlinks>
    <hyperlink ref="A58" r:id="rId1"/>
  </hyperlinks>
  <pageMargins left="0.25" right="0" top="0.1" bottom="0" header="0" footer="0"/>
  <pageSetup scale="75"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A3" workbookViewId="0">
      <selection activeCell="N18" sqref="N18"/>
    </sheetView>
  </sheetViews>
  <sheetFormatPr defaultColWidth="8.85546875" defaultRowHeight="15"/>
  <cols>
    <col min="1" max="1" width="4.85546875" style="13" customWidth="1"/>
    <col min="2" max="2" width="14.42578125" customWidth="1"/>
    <col min="3" max="3" width="22.42578125" customWidth="1"/>
    <col min="4" max="4" width="15.140625" customWidth="1"/>
    <col min="5" max="5" width="5.42578125" style="4" customWidth="1"/>
    <col min="6" max="6" width="11.7109375" customWidth="1"/>
    <col min="7" max="7" width="9.42578125" customWidth="1"/>
    <col min="8" max="8" width="15.42578125" style="18" customWidth="1"/>
    <col min="9" max="9" width="11.140625" style="17" customWidth="1"/>
    <col min="10" max="10" width="11.7109375" style="7" customWidth="1"/>
    <col min="11" max="11" width="10.140625" bestFit="1" customWidth="1"/>
    <col min="12" max="13" width="13.7109375" bestFit="1" customWidth="1"/>
    <col min="14" max="14" width="16.42578125" bestFit="1" customWidth="1"/>
  </cols>
  <sheetData>
    <row r="1" spans="1:15" ht="63" customHeight="1">
      <c r="A1" s="156" t="s">
        <v>25</v>
      </c>
      <c r="B1" s="156"/>
      <c r="C1" s="156"/>
      <c r="D1" s="156"/>
      <c r="E1" s="156"/>
      <c r="F1" s="156"/>
      <c r="G1" s="156"/>
      <c r="H1" s="156"/>
      <c r="I1" s="156"/>
    </row>
    <row r="2" spans="1:15" ht="23.25" customHeight="1">
      <c r="A2" s="157" t="s">
        <v>68</v>
      </c>
      <c r="B2" s="157"/>
      <c r="C2" s="157"/>
      <c r="D2" s="157"/>
      <c r="E2" s="157"/>
      <c r="F2" s="157"/>
      <c r="G2" s="157"/>
      <c r="H2" s="157"/>
      <c r="I2" s="157"/>
    </row>
    <row r="3" spans="1:15" s="20" customFormat="1" ht="15" customHeight="1">
      <c r="A3" s="158" t="s">
        <v>0</v>
      </c>
      <c r="B3" s="158"/>
      <c r="C3" s="159" t="s">
        <v>21</v>
      </c>
      <c r="D3" s="159"/>
      <c r="E3" s="159" t="s">
        <v>1</v>
      </c>
      <c r="F3" s="159"/>
      <c r="G3" s="158" t="s">
        <v>28</v>
      </c>
      <c r="H3" s="158"/>
      <c r="I3" s="158"/>
    </row>
    <row r="4" spans="1:15" s="20" customFormat="1" ht="15" customHeight="1">
      <c r="A4" s="158" t="s">
        <v>2</v>
      </c>
      <c r="B4" s="158"/>
      <c r="C4" s="159" t="s">
        <v>27</v>
      </c>
      <c r="D4" s="159"/>
      <c r="E4" s="159" t="s">
        <v>3</v>
      </c>
      <c r="F4" s="159"/>
      <c r="G4" s="159" t="s">
        <v>69</v>
      </c>
      <c r="H4" s="159"/>
      <c r="I4" s="159"/>
    </row>
    <row r="5" spans="1:15" s="21" customFormat="1" ht="15" customHeight="1">
      <c r="A5" s="158" t="s">
        <v>4</v>
      </c>
      <c r="B5" s="158"/>
      <c r="C5" s="160"/>
      <c r="D5" s="160"/>
      <c r="E5" s="159" t="s">
        <v>4</v>
      </c>
      <c r="F5" s="159"/>
      <c r="G5" s="159" t="s">
        <v>20</v>
      </c>
      <c r="H5" s="159"/>
      <c r="I5" s="159"/>
    </row>
    <row r="6" spans="1:15" s="20" customFormat="1" ht="15" customHeight="1">
      <c r="A6" s="158" t="s">
        <v>5</v>
      </c>
      <c r="B6" s="158"/>
      <c r="C6" s="161"/>
      <c r="D6" s="161"/>
      <c r="E6" s="159" t="s">
        <v>5</v>
      </c>
      <c r="F6" s="159"/>
      <c r="G6" s="161" t="s">
        <v>6</v>
      </c>
      <c r="H6" s="161"/>
      <c r="I6" s="161"/>
    </row>
    <row r="7" spans="1:15" s="4" customFormat="1" ht="15" customHeight="1">
      <c r="A7" s="162" t="s">
        <v>7</v>
      </c>
      <c r="B7" s="162"/>
      <c r="C7" s="159" t="s">
        <v>22</v>
      </c>
      <c r="D7" s="159"/>
      <c r="E7" s="163" t="s">
        <v>7</v>
      </c>
      <c r="F7" s="163"/>
      <c r="G7" s="162" t="s">
        <v>18</v>
      </c>
      <c r="H7" s="162"/>
      <c r="I7" s="162"/>
      <c r="K7"/>
      <c r="L7"/>
    </row>
    <row r="8" spans="1:15" s="4" customFormat="1" ht="15" customHeight="1">
      <c r="A8" s="162" t="s">
        <v>17</v>
      </c>
      <c r="B8" s="162"/>
      <c r="C8" s="163"/>
      <c r="D8" s="163"/>
      <c r="E8" s="163" t="s">
        <v>17</v>
      </c>
      <c r="F8" s="163"/>
      <c r="G8" s="168" t="s">
        <v>19</v>
      </c>
      <c r="H8" s="168"/>
      <c r="I8" s="168"/>
      <c r="L8"/>
    </row>
    <row r="9" spans="1:15" s="4" customFormat="1" ht="15" customHeight="1">
      <c r="A9" s="162" t="s">
        <v>8</v>
      </c>
      <c r="B9" s="162"/>
      <c r="C9" s="163"/>
      <c r="D9" s="163"/>
      <c r="E9" s="163" t="s">
        <v>8</v>
      </c>
      <c r="F9" s="163"/>
      <c r="G9" s="169" t="s">
        <v>9</v>
      </c>
      <c r="H9" s="169"/>
      <c r="I9" s="169"/>
      <c r="K9"/>
      <c r="L9"/>
      <c r="N9" s="5"/>
    </row>
    <row r="10" spans="1:15" s="4" customFormat="1" ht="45.75" customHeight="1">
      <c r="A10" s="164" t="s">
        <v>10</v>
      </c>
      <c r="B10" s="164"/>
      <c r="C10" s="164"/>
      <c r="D10" s="164"/>
      <c r="E10" s="164"/>
      <c r="F10" s="164"/>
      <c r="G10" s="164"/>
      <c r="H10" s="164"/>
      <c r="I10" s="164"/>
      <c r="J10" s="19"/>
      <c r="K10" s="38"/>
      <c r="L10" s="38"/>
      <c r="M10" s="39"/>
      <c r="N10" s="38"/>
      <c r="O10" s="38"/>
    </row>
    <row r="11" spans="1:15" s="4" customFormat="1" ht="14.25" customHeight="1">
      <c r="A11" s="49" t="s">
        <v>30</v>
      </c>
      <c r="B11" s="54" t="s">
        <v>31</v>
      </c>
      <c r="C11" s="48" t="s">
        <v>32</v>
      </c>
      <c r="D11" s="46" t="s">
        <v>33</v>
      </c>
      <c r="E11" s="49" t="s">
        <v>34</v>
      </c>
      <c r="F11" s="50" t="s">
        <v>35</v>
      </c>
      <c r="G11" s="51" t="s">
        <v>36</v>
      </c>
      <c r="H11" s="52" t="s">
        <v>37</v>
      </c>
      <c r="I11" s="49" t="s">
        <v>38</v>
      </c>
      <c r="J11" s="19"/>
      <c r="K11" s="38"/>
      <c r="L11" s="38"/>
      <c r="M11" s="39"/>
      <c r="N11" s="38"/>
      <c r="O11" s="38"/>
    </row>
    <row r="12" spans="1:15" s="4" customFormat="1" ht="17.25" customHeight="1">
      <c r="A12" s="49">
        <v>3</v>
      </c>
      <c r="B12" s="55" t="s">
        <v>29</v>
      </c>
      <c r="C12" s="48" t="s">
        <v>40</v>
      </c>
      <c r="D12" s="46" t="s">
        <v>55</v>
      </c>
      <c r="E12" s="49" t="s">
        <v>56</v>
      </c>
      <c r="F12" s="50">
        <f>6.85*12</f>
        <v>82.199999999999989</v>
      </c>
      <c r="G12" s="51">
        <v>11800</v>
      </c>
      <c r="H12" s="52">
        <f t="shared" ref="H12:H28" si="0">G12*F12</f>
        <v>969959.99999999988</v>
      </c>
      <c r="I12" s="49" t="s">
        <v>59</v>
      </c>
      <c r="J12" s="19"/>
      <c r="K12" s="38"/>
      <c r="L12" s="38"/>
      <c r="M12" s="39"/>
      <c r="N12" s="38"/>
      <c r="O12" s="38"/>
    </row>
    <row r="13" spans="1:15" s="4" customFormat="1" ht="17.25" customHeight="1">
      <c r="A13" s="49">
        <v>4</v>
      </c>
      <c r="B13" s="55" t="s">
        <v>29</v>
      </c>
      <c r="C13" s="48" t="s">
        <v>41</v>
      </c>
      <c r="D13" s="46" t="s">
        <v>55</v>
      </c>
      <c r="E13" s="49" t="s">
        <v>56</v>
      </c>
      <c r="F13" s="50">
        <f>9.96*12*66</f>
        <v>7888.3200000000006</v>
      </c>
      <c r="G13" s="51">
        <v>12300</v>
      </c>
      <c r="H13" s="52">
        <f t="shared" si="0"/>
        <v>97026336.000000015</v>
      </c>
      <c r="I13" s="49" t="s">
        <v>58</v>
      </c>
      <c r="J13" s="19"/>
      <c r="K13" s="38"/>
      <c r="L13" s="38"/>
      <c r="M13" s="39"/>
      <c r="N13" s="38"/>
      <c r="O13" s="38"/>
    </row>
    <row r="14" spans="1:15" s="4" customFormat="1" ht="17.25" customHeight="1">
      <c r="A14" s="49">
        <v>5</v>
      </c>
      <c r="B14" s="55" t="s">
        <v>29</v>
      </c>
      <c r="C14" s="48" t="s">
        <v>42</v>
      </c>
      <c r="D14" s="46" t="s">
        <v>55</v>
      </c>
      <c r="E14" s="49" t="s">
        <v>56</v>
      </c>
      <c r="F14" s="50">
        <f>9.59*12*36</f>
        <v>4142.88</v>
      </c>
      <c r="G14" s="51">
        <v>11800</v>
      </c>
      <c r="H14" s="52">
        <f t="shared" si="0"/>
        <v>48885984</v>
      </c>
      <c r="I14" s="49" t="s">
        <v>60</v>
      </c>
      <c r="J14" s="19"/>
      <c r="K14" s="38"/>
      <c r="L14" s="38"/>
      <c r="M14" s="39"/>
      <c r="N14" s="38"/>
      <c r="O14" s="38"/>
    </row>
    <row r="15" spans="1:15" s="4" customFormat="1" ht="17.25" customHeight="1">
      <c r="A15" s="49">
        <v>6</v>
      </c>
      <c r="B15" s="55" t="s">
        <v>29</v>
      </c>
      <c r="C15" s="48" t="s">
        <v>43</v>
      </c>
      <c r="D15" s="46" t="s">
        <v>55</v>
      </c>
      <c r="E15" s="49" t="s">
        <v>56</v>
      </c>
      <c r="F15" s="50">
        <f>10.7*12*46</f>
        <v>5906.3999999999987</v>
      </c>
      <c r="G15" s="51">
        <v>11800</v>
      </c>
      <c r="H15" s="52">
        <f t="shared" si="0"/>
        <v>69695519.999999985</v>
      </c>
      <c r="I15" s="49" t="s">
        <v>61</v>
      </c>
      <c r="J15" s="19"/>
      <c r="K15" s="38"/>
      <c r="L15" s="38"/>
      <c r="M15" s="39"/>
      <c r="N15" s="38"/>
      <c r="O15" s="38"/>
    </row>
    <row r="16" spans="1:15" s="4" customFormat="1" ht="17.25" customHeight="1">
      <c r="A16" s="49">
        <v>7</v>
      </c>
      <c r="B16" s="55" t="s">
        <v>29</v>
      </c>
      <c r="C16" s="48" t="s">
        <v>44</v>
      </c>
      <c r="D16" s="46" t="s">
        <v>55</v>
      </c>
      <c r="E16" s="49" t="s">
        <v>56</v>
      </c>
      <c r="F16" s="50">
        <f>14.9*12*3</f>
        <v>536.40000000000009</v>
      </c>
      <c r="G16" s="51">
        <v>11800</v>
      </c>
      <c r="H16" s="52">
        <f t="shared" si="0"/>
        <v>6329520.0000000009</v>
      </c>
      <c r="I16" s="49" t="s">
        <v>62</v>
      </c>
      <c r="J16" s="19"/>
      <c r="K16" s="38"/>
      <c r="L16" s="38"/>
      <c r="M16" s="39"/>
      <c r="N16" s="38"/>
      <c r="O16" s="38"/>
    </row>
    <row r="17" spans="1:15" s="4" customFormat="1" ht="17.25" customHeight="1">
      <c r="A17" s="49">
        <v>8</v>
      </c>
      <c r="B17" s="55" t="s">
        <v>29</v>
      </c>
      <c r="C17" s="48" t="s">
        <v>45</v>
      </c>
      <c r="D17" s="46" t="s">
        <v>55</v>
      </c>
      <c r="E17" s="49" t="s">
        <v>56</v>
      </c>
      <c r="F17" s="50">
        <f>17.9*12*24</f>
        <v>5155.2</v>
      </c>
      <c r="G17" s="51">
        <v>12500</v>
      </c>
      <c r="H17" s="52">
        <f t="shared" si="0"/>
        <v>64440000</v>
      </c>
      <c r="I17" s="49" t="s">
        <v>63</v>
      </c>
      <c r="J17" s="19"/>
      <c r="K17" s="38"/>
      <c r="L17" s="38"/>
      <c r="M17" s="39"/>
      <c r="N17" s="38"/>
      <c r="O17" s="38"/>
    </row>
    <row r="18" spans="1:15" s="4" customFormat="1" ht="18" customHeight="1">
      <c r="A18" s="49">
        <v>13</v>
      </c>
      <c r="B18" s="55" t="s">
        <v>29</v>
      </c>
      <c r="C18" s="48" t="s">
        <v>41</v>
      </c>
      <c r="D18" s="46" t="s">
        <v>55</v>
      </c>
      <c r="E18" s="49" t="s">
        <v>56</v>
      </c>
      <c r="F18" s="50">
        <f>9.96*12*1</f>
        <v>119.52000000000001</v>
      </c>
      <c r="G18" s="51">
        <v>12300</v>
      </c>
      <c r="H18" s="52">
        <f t="shared" si="0"/>
        <v>1470096.0000000002</v>
      </c>
      <c r="I18" s="49" t="s">
        <v>59</v>
      </c>
      <c r="J18" s="19"/>
      <c r="K18" s="38"/>
      <c r="L18" s="38"/>
      <c r="M18" s="39"/>
      <c r="N18" s="38"/>
      <c r="O18" s="38"/>
    </row>
    <row r="19" spans="1:15" s="4" customFormat="1" ht="18" customHeight="1">
      <c r="A19" s="49">
        <v>14</v>
      </c>
      <c r="B19" s="55" t="s">
        <v>29</v>
      </c>
      <c r="C19" s="48" t="s">
        <v>41</v>
      </c>
      <c r="D19" s="46" t="s">
        <v>55</v>
      </c>
      <c r="E19" s="49" t="s">
        <v>56</v>
      </c>
      <c r="F19" s="50">
        <f>9.96*12*15</f>
        <v>1792.8000000000002</v>
      </c>
      <c r="G19" s="51">
        <v>12300</v>
      </c>
      <c r="H19" s="52">
        <f t="shared" si="0"/>
        <v>22051440.000000004</v>
      </c>
      <c r="I19" s="49" t="s">
        <v>64</v>
      </c>
      <c r="J19" s="19"/>
      <c r="K19" s="38"/>
      <c r="L19" s="38"/>
      <c r="M19" s="39"/>
      <c r="N19" s="38"/>
      <c r="O19" s="38"/>
    </row>
    <row r="20" spans="1:15" s="4" customFormat="1" ht="18" customHeight="1">
      <c r="A20" s="49">
        <v>26</v>
      </c>
      <c r="B20" s="55" t="s">
        <v>53</v>
      </c>
      <c r="C20" s="48" t="s">
        <v>46</v>
      </c>
      <c r="D20" s="46" t="s">
        <v>55</v>
      </c>
      <c r="E20" s="49" t="s">
        <v>56</v>
      </c>
      <c r="F20" s="50">
        <f>29.6*12*18</f>
        <v>6393.6</v>
      </c>
      <c r="G20" s="51">
        <v>10700</v>
      </c>
      <c r="H20" s="52">
        <f t="shared" si="0"/>
        <v>68411520</v>
      </c>
      <c r="I20" s="49" t="s">
        <v>65</v>
      </c>
      <c r="J20" s="19"/>
      <c r="K20" s="38"/>
      <c r="L20" s="38"/>
      <c r="M20" s="39"/>
      <c r="N20" s="38"/>
      <c r="O20" s="38"/>
    </row>
    <row r="21" spans="1:15" s="4" customFormat="1" ht="18" customHeight="1">
      <c r="A21" s="49">
        <v>30</v>
      </c>
      <c r="B21" s="55" t="s">
        <v>53</v>
      </c>
      <c r="C21" s="48" t="s">
        <v>47</v>
      </c>
      <c r="D21" s="46" t="s">
        <v>55</v>
      </c>
      <c r="E21" s="49" t="s">
        <v>56</v>
      </c>
      <c r="F21" s="50">
        <f>94*12*3</f>
        <v>3384</v>
      </c>
      <c r="G21" s="51">
        <v>11100</v>
      </c>
      <c r="H21" s="52">
        <f t="shared" si="0"/>
        <v>37562400</v>
      </c>
      <c r="I21" s="49" t="s">
        <v>62</v>
      </c>
      <c r="J21" s="19"/>
      <c r="K21" s="38"/>
      <c r="L21" s="38"/>
      <c r="M21" s="39"/>
      <c r="N21" s="38"/>
      <c r="O21" s="38"/>
    </row>
    <row r="22" spans="1:15" s="4" customFormat="1" ht="18" customHeight="1">
      <c r="A22" s="49">
        <v>36</v>
      </c>
      <c r="B22" s="55" t="s">
        <v>54</v>
      </c>
      <c r="C22" s="48" t="s">
        <v>48</v>
      </c>
      <c r="D22" s="46" t="s">
        <v>55</v>
      </c>
      <c r="E22" s="49" t="s">
        <v>56</v>
      </c>
      <c r="F22" s="50">
        <f>7.85*9*2*6</f>
        <v>847.8</v>
      </c>
      <c r="G22" s="51">
        <v>10800</v>
      </c>
      <c r="H22" s="52">
        <f t="shared" si="0"/>
        <v>9156240</v>
      </c>
      <c r="I22" s="49" t="s">
        <v>59</v>
      </c>
      <c r="J22" s="19"/>
      <c r="K22" s="38"/>
      <c r="L22" s="38"/>
      <c r="M22" s="39"/>
      <c r="N22" s="38"/>
      <c r="O22" s="38"/>
    </row>
    <row r="23" spans="1:15" s="4" customFormat="1" ht="18" customHeight="1">
      <c r="A23" s="49">
        <v>39</v>
      </c>
      <c r="B23" s="55" t="s">
        <v>54</v>
      </c>
      <c r="C23" s="48" t="s">
        <v>49</v>
      </c>
      <c r="D23" s="46" t="s">
        <v>55</v>
      </c>
      <c r="E23" s="49" t="s">
        <v>56</v>
      </c>
      <c r="F23" s="50">
        <f>7.85*15*2*6</f>
        <v>1413</v>
      </c>
      <c r="G23" s="51">
        <v>11000</v>
      </c>
      <c r="H23" s="52">
        <f t="shared" si="0"/>
        <v>15543000</v>
      </c>
      <c r="I23" s="49" t="s">
        <v>59</v>
      </c>
      <c r="J23" s="19"/>
      <c r="K23" s="38"/>
      <c r="L23" s="38"/>
      <c r="M23" s="39"/>
      <c r="N23" s="38"/>
      <c r="O23" s="38"/>
    </row>
    <row r="24" spans="1:15" s="4" customFormat="1" ht="18" customHeight="1">
      <c r="A24" s="49">
        <v>40</v>
      </c>
      <c r="B24" s="55" t="s">
        <v>54</v>
      </c>
      <c r="C24" s="48" t="s">
        <v>50</v>
      </c>
      <c r="D24" s="46" t="s">
        <v>55</v>
      </c>
      <c r="E24" s="49" t="s">
        <v>56</v>
      </c>
      <c r="F24" s="50">
        <f>7.85*20*2*6</f>
        <v>1884</v>
      </c>
      <c r="G24" s="51">
        <v>10500</v>
      </c>
      <c r="H24" s="52">
        <f t="shared" si="0"/>
        <v>19782000</v>
      </c>
      <c r="I24" s="49" t="s">
        <v>59</v>
      </c>
      <c r="J24" s="19"/>
      <c r="K24" s="38"/>
      <c r="L24" s="38"/>
      <c r="M24" s="39"/>
      <c r="N24" s="38"/>
      <c r="O24" s="38"/>
    </row>
    <row r="25" spans="1:15" s="4" customFormat="1" ht="18" customHeight="1">
      <c r="A25" s="49">
        <v>41</v>
      </c>
      <c r="B25" s="55" t="s">
        <v>54</v>
      </c>
      <c r="C25" s="48" t="s">
        <v>51</v>
      </c>
      <c r="D25" s="46" t="s">
        <v>55</v>
      </c>
      <c r="E25" s="49" t="s">
        <v>56</v>
      </c>
      <c r="F25" s="50">
        <f>7.85*25*2*6</f>
        <v>2355</v>
      </c>
      <c r="G25" s="51">
        <v>10500</v>
      </c>
      <c r="H25" s="52">
        <f t="shared" si="0"/>
        <v>24727500</v>
      </c>
      <c r="I25" s="49" t="s">
        <v>59</v>
      </c>
      <c r="J25" s="19"/>
      <c r="K25" s="38"/>
      <c r="L25" s="38"/>
      <c r="M25" s="39"/>
      <c r="N25" s="38"/>
      <c r="O25" s="38"/>
    </row>
    <row r="26" spans="1:15" s="4" customFormat="1" ht="18" customHeight="1">
      <c r="A26" s="49">
        <v>43</v>
      </c>
      <c r="B26" s="55" t="s">
        <v>54</v>
      </c>
      <c r="C26" s="48" t="s">
        <v>52</v>
      </c>
      <c r="D26" s="46" t="s">
        <v>55</v>
      </c>
      <c r="E26" s="49" t="s">
        <v>56</v>
      </c>
      <c r="F26" s="50">
        <f>7.85*6*1.5*6*5</f>
        <v>2119.5</v>
      </c>
      <c r="G26" s="51">
        <v>9400</v>
      </c>
      <c r="H26" s="52">
        <f t="shared" si="0"/>
        <v>19923300</v>
      </c>
      <c r="I26" s="49" t="s">
        <v>66</v>
      </c>
      <c r="J26" s="19"/>
      <c r="K26" s="38"/>
      <c r="L26" s="38"/>
      <c r="M26" s="39"/>
      <c r="N26" s="38"/>
      <c r="O26" s="38"/>
    </row>
    <row r="27" spans="1:15" s="4" customFormat="1" ht="18" customHeight="1">
      <c r="A27" s="49">
        <v>44</v>
      </c>
      <c r="B27" s="55" t="s">
        <v>54</v>
      </c>
      <c r="C27" s="48" t="s">
        <v>51</v>
      </c>
      <c r="D27" s="46" t="s">
        <v>55</v>
      </c>
      <c r="E27" s="49" t="s">
        <v>56</v>
      </c>
      <c r="F27" s="50">
        <f>7.85*25*2*6</f>
        <v>2355</v>
      </c>
      <c r="G27" s="51">
        <v>10500</v>
      </c>
      <c r="H27" s="52">
        <f t="shared" si="0"/>
        <v>24727500</v>
      </c>
      <c r="I27" s="49" t="s">
        <v>59</v>
      </c>
      <c r="J27" s="19"/>
      <c r="K27" s="38"/>
      <c r="L27" s="38"/>
      <c r="M27" s="39"/>
      <c r="N27" s="38"/>
      <c r="O27" s="38"/>
    </row>
    <row r="28" spans="1:15" s="4" customFormat="1" ht="30.75" customHeight="1">
      <c r="A28" s="49">
        <v>46</v>
      </c>
      <c r="B28" s="55" t="s">
        <v>39</v>
      </c>
      <c r="C28" s="48" t="s">
        <v>57</v>
      </c>
      <c r="D28" s="46" t="s">
        <v>55</v>
      </c>
      <c r="E28" s="49" t="s">
        <v>56</v>
      </c>
      <c r="F28" s="50">
        <f>14*((7.85*6*1.5*6)+(1.5*6*3))</f>
        <v>6312.5999999999995</v>
      </c>
      <c r="G28" s="51">
        <v>18000</v>
      </c>
      <c r="H28" s="52">
        <f t="shared" si="0"/>
        <v>113626799.99999999</v>
      </c>
      <c r="I28" s="49" t="s">
        <v>67</v>
      </c>
      <c r="J28" s="19"/>
      <c r="K28" s="38"/>
      <c r="L28" s="38"/>
      <c r="M28" s="39"/>
      <c r="N28" s="38"/>
      <c r="O28" s="38"/>
    </row>
    <row r="29" spans="1:15" s="1" customFormat="1" ht="15" customHeight="1">
      <c r="A29" s="165" t="s">
        <v>16</v>
      </c>
      <c r="B29" s="166"/>
      <c r="C29" s="165"/>
      <c r="D29" s="165"/>
      <c r="E29" s="165"/>
      <c r="F29" s="35">
        <f>SUM(F11:F28)</f>
        <v>52688.22</v>
      </c>
      <c r="G29" s="35"/>
      <c r="H29" s="36">
        <f>SUM(H11:H28)</f>
        <v>644329116</v>
      </c>
      <c r="I29" s="53"/>
      <c r="J29" s="47"/>
      <c r="K29" s="40"/>
      <c r="L29" s="47"/>
      <c r="M29" s="47"/>
      <c r="N29" s="41"/>
      <c r="O29" s="40"/>
    </row>
    <row r="30" spans="1:15" s="2" customFormat="1" ht="14.25" customHeight="1">
      <c r="A30" s="22" t="s">
        <v>11</v>
      </c>
      <c r="B30" s="23"/>
      <c r="C30" s="23"/>
      <c r="D30" s="23"/>
      <c r="E30" s="23"/>
      <c r="F30" s="23"/>
      <c r="G30" s="23"/>
      <c r="H30" s="23"/>
      <c r="I30" s="24"/>
      <c r="K30" s="42"/>
      <c r="L30" s="42"/>
      <c r="M30" s="42"/>
      <c r="N30" s="43"/>
      <c r="O30" s="42"/>
    </row>
    <row r="31" spans="1:15" s="14" customFormat="1" ht="12.95" customHeight="1">
      <c r="A31" s="25"/>
      <c r="B31" s="167" t="s">
        <v>24</v>
      </c>
      <c r="C31" s="167"/>
      <c r="D31" s="167"/>
      <c r="E31" s="167"/>
      <c r="F31" s="167"/>
      <c r="G31" s="167"/>
      <c r="H31" s="167"/>
      <c r="I31" s="167"/>
      <c r="K31" s="44"/>
      <c r="L31" s="44"/>
      <c r="M31" s="44"/>
      <c r="N31" s="45"/>
      <c r="O31" s="44"/>
    </row>
    <row r="32" spans="1:15" s="14" customFormat="1" ht="12.95" customHeight="1">
      <c r="A32" s="25"/>
      <c r="B32" s="26" t="s">
        <v>70</v>
      </c>
      <c r="C32" s="27"/>
      <c r="D32" s="27"/>
      <c r="E32" s="27"/>
      <c r="F32" s="27"/>
      <c r="G32" s="27"/>
      <c r="H32" s="27"/>
      <c r="I32" s="28"/>
      <c r="K32" s="44"/>
      <c r="L32" s="44"/>
      <c r="M32" s="44"/>
      <c r="N32" s="45"/>
      <c r="O32" s="44"/>
    </row>
    <row r="33" spans="1:15" s="14" customFormat="1" ht="12.95" customHeight="1">
      <c r="A33" s="25"/>
      <c r="B33" s="26" t="s">
        <v>26</v>
      </c>
      <c r="C33" s="27"/>
      <c r="D33" s="27"/>
      <c r="E33" s="27"/>
      <c r="F33" s="27"/>
      <c r="G33" s="27"/>
      <c r="H33" s="27"/>
      <c r="I33" s="28"/>
      <c r="K33" s="44"/>
      <c r="L33" s="44"/>
      <c r="M33" s="44"/>
      <c r="N33" s="45"/>
      <c r="O33" s="44"/>
    </row>
    <row r="34" spans="1:15" s="14" customFormat="1" ht="12.95" customHeight="1">
      <c r="A34" s="25"/>
      <c r="B34" s="26" t="s">
        <v>71</v>
      </c>
      <c r="C34" s="27"/>
      <c r="D34" s="27"/>
      <c r="E34" s="27"/>
      <c r="F34" s="27"/>
      <c r="G34" s="27"/>
      <c r="H34" s="27"/>
      <c r="I34" s="28"/>
      <c r="N34" s="37"/>
    </row>
    <row r="35" spans="1:15" s="14" customFormat="1" ht="12.95" customHeight="1">
      <c r="A35" s="25"/>
      <c r="B35" s="26" t="s">
        <v>23</v>
      </c>
      <c r="C35" s="27"/>
      <c r="D35" s="27"/>
      <c r="E35" s="27"/>
      <c r="F35" s="27"/>
      <c r="G35" s="27"/>
      <c r="H35" s="27"/>
      <c r="I35" s="28"/>
    </row>
    <row r="36" spans="1:15" s="14" customFormat="1" ht="12.95" customHeight="1">
      <c r="A36" s="25"/>
      <c r="B36" s="26" t="s">
        <v>72</v>
      </c>
      <c r="C36" s="27"/>
      <c r="D36" s="27"/>
      <c r="E36" s="27"/>
      <c r="F36" s="27"/>
      <c r="G36" s="27"/>
      <c r="H36" s="27"/>
      <c r="I36" s="28"/>
      <c r="N36" s="37"/>
    </row>
    <row r="37" spans="1:15" s="14" customFormat="1" ht="12.95" customHeight="1">
      <c r="A37" s="25"/>
      <c r="B37" s="26" t="s">
        <v>12</v>
      </c>
      <c r="C37" s="27"/>
      <c r="D37" s="27"/>
      <c r="E37" s="27"/>
      <c r="F37" s="27"/>
      <c r="G37" s="27"/>
      <c r="H37" s="27"/>
      <c r="I37" s="28"/>
    </row>
    <row r="38" spans="1:15" s="14" customFormat="1" ht="12.75" customHeight="1">
      <c r="A38" s="25"/>
      <c r="B38" s="26" t="s">
        <v>13</v>
      </c>
      <c r="C38" s="27"/>
      <c r="D38" s="27"/>
      <c r="E38" s="27"/>
      <c r="F38" s="27"/>
      <c r="G38" s="27"/>
      <c r="H38" s="27"/>
      <c r="I38" s="28"/>
    </row>
    <row r="39" spans="1:15" s="2" customFormat="1" ht="12" customHeight="1">
      <c r="A39" s="29"/>
      <c r="B39" s="30"/>
      <c r="C39" s="30"/>
      <c r="D39" s="30"/>
      <c r="E39" s="30"/>
      <c r="F39" s="30"/>
      <c r="G39" s="30"/>
      <c r="H39" s="31"/>
      <c r="I39" s="32"/>
      <c r="J39" s="9"/>
    </row>
    <row r="40" spans="1:15" s="2" customFormat="1" ht="15" customHeight="1">
      <c r="A40" s="33"/>
      <c r="B40" s="23" t="s">
        <v>14</v>
      </c>
      <c r="C40" s="23"/>
      <c r="D40" s="23"/>
      <c r="E40" s="30"/>
      <c r="F40" s="23"/>
      <c r="G40" s="23"/>
      <c r="H40" s="34" t="s">
        <v>15</v>
      </c>
      <c r="I40" s="32"/>
      <c r="J40" s="9"/>
    </row>
    <row r="41" spans="1:15" s="2" customFormat="1" ht="17.100000000000001" customHeight="1">
      <c r="A41" s="11"/>
      <c r="E41" s="5"/>
      <c r="H41" s="9"/>
      <c r="I41" s="15"/>
      <c r="J41" s="9"/>
    </row>
    <row r="42" spans="1:15" s="3" customFormat="1" ht="15.75">
      <c r="A42" s="12"/>
      <c r="E42" s="6"/>
      <c r="H42" s="8"/>
      <c r="I42" s="16"/>
      <c r="J42" s="10"/>
    </row>
  </sheetData>
  <mergeCells count="33">
    <mergeCell ref="A10:I10"/>
    <mergeCell ref="A29:E29"/>
    <mergeCell ref="B31:I31"/>
    <mergeCell ref="A8:B8"/>
    <mergeCell ref="C8:D8"/>
    <mergeCell ref="E8:F8"/>
    <mergeCell ref="G8:I8"/>
    <mergeCell ref="A9:B9"/>
    <mergeCell ref="C9:D9"/>
    <mergeCell ref="E9:F9"/>
    <mergeCell ref="G9:I9"/>
    <mergeCell ref="A6:B6"/>
    <mergeCell ref="C6:D6"/>
    <mergeCell ref="E6:F6"/>
    <mergeCell ref="G6:I6"/>
    <mergeCell ref="A7:B7"/>
    <mergeCell ref="C7:D7"/>
    <mergeCell ref="E7:F7"/>
    <mergeCell ref="G7:I7"/>
    <mergeCell ref="A4:B4"/>
    <mergeCell ref="C4:D4"/>
    <mergeCell ref="E4:F4"/>
    <mergeCell ref="G4:I4"/>
    <mergeCell ref="A5:B5"/>
    <mergeCell ref="C5:D5"/>
    <mergeCell ref="E5:F5"/>
    <mergeCell ref="G5:I5"/>
    <mergeCell ref="A1:I1"/>
    <mergeCell ref="A2:I2"/>
    <mergeCell ref="A3:B3"/>
    <mergeCell ref="C3:D3"/>
    <mergeCell ref="E3:F3"/>
    <mergeCell ref="G3:I3"/>
  </mergeCells>
  <hyperlinks>
    <hyperlink ref="G6" r:id="rId1"/>
  </hyperlinks>
  <pageMargins left="0.25" right="0" top="0.1" bottom="0" header="0" footer="0"/>
  <pageSetup scale="91"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BAO GIA</vt:lpstr>
      <vt:lpstr>page 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Vaio</dc:creator>
  <cp:lastModifiedBy>Admin</cp:lastModifiedBy>
  <cp:lastPrinted>2018-11-21T03:06:18Z</cp:lastPrinted>
  <dcterms:created xsi:type="dcterms:W3CDTF">2014-08-19T06:20:01Z</dcterms:created>
  <dcterms:modified xsi:type="dcterms:W3CDTF">2024-05-02T02:18:29Z</dcterms:modified>
</cp:coreProperties>
</file>