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5b988dd787757d/"/>
    </mc:Choice>
  </mc:AlternateContent>
  <xr:revisionPtr revIDLastSave="2" documentId="8_{2620A869-3F0A-E949-9D36-BC114B65CF8D}" xr6:coauthVersionLast="47" xr6:coauthVersionMax="47" xr10:uidLastSave="{9A56F42C-0D58-EF4F-89F5-6E3D6A26CD9A}"/>
  <bookViews>
    <workbookView xWindow="0" yWindow="620" windowWidth="28800" windowHeight="15780" xr2:uid="{7C72D511-950F-DB47-B8DE-3C80AA0594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1" l="1"/>
  <c r="C80" i="1"/>
  <c r="C82" i="1"/>
  <c r="C85" i="1"/>
  <c r="AA3" i="1"/>
  <c r="AA4" i="1"/>
  <c r="AA5" i="1"/>
  <c r="AA6" i="1"/>
  <c r="AA7" i="1"/>
  <c r="AA8" i="1"/>
  <c r="AA9" i="1"/>
  <c r="AA10" i="1"/>
  <c r="AA11" i="1"/>
  <c r="AA2" i="1"/>
  <c r="C76" i="1"/>
  <c r="Z3" i="1"/>
  <c r="Z4" i="1"/>
  <c r="Z5" i="1"/>
  <c r="Z6" i="1"/>
  <c r="Z7" i="1"/>
  <c r="Z8" i="1"/>
  <c r="Z9" i="1"/>
  <c r="Z10" i="1"/>
  <c r="Z11" i="1"/>
  <c r="Y11" i="1"/>
  <c r="Z2" i="1"/>
  <c r="C73" i="1"/>
  <c r="V3" i="1"/>
  <c r="V4" i="1"/>
  <c r="V5" i="1"/>
  <c r="V6" i="1"/>
  <c r="V7" i="1"/>
  <c r="V8" i="1"/>
  <c r="V9" i="1"/>
  <c r="V10" i="1"/>
  <c r="V11" i="1"/>
  <c r="V2" i="1"/>
  <c r="C59" i="1"/>
  <c r="C61" i="1"/>
  <c r="C63" i="1"/>
  <c r="C66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W2" i="1"/>
  <c r="X2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W3" i="1"/>
  <c r="X3" i="1"/>
  <c r="Y2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W4" i="1"/>
  <c r="X4" i="1"/>
  <c r="Y3" i="1"/>
  <c r="F5" i="1"/>
  <c r="G5" i="1"/>
  <c r="H5" i="1"/>
  <c r="I5" i="1"/>
  <c r="J5" i="1"/>
  <c r="K5" i="1"/>
  <c r="L5" i="1"/>
  <c r="U5" i="1" s="1"/>
  <c r="M5" i="1"/>
  <c r="N5" i="1"/>
  <c r="O5" i="1"/>
  <c r="P5" i="1"/>
  <c r="Q5" i="1"/>
  <c r="R5" i="1"/>
  <c r="S5" i="1"/>
  <c r="T5" i="1"/>
  <c r="W5" i="1"/>
  <c r="X5" i="1"/>
  <c r="Y4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W6" i="1"/>
  <c r="X6" i="1"/>
  <c r="Y5" i="1"/>
  <c r="F7" i="1"/>
  <c r="G7" i="1"/>
  <c r="H7" i="1"/>
  <c r="I7" i="1"/>
  <c r="J7" i="1"/>
  <c r="K7" i="1"/>
  <c r="L7" i="1"/>
  <c r="U7" i="1" s="1"/>
  <c r="M7" i="1"/>
  <c r="N7" i="1"/>
  <c r="O7" i="1"/>
  <c r="P7" i="1"/>
  <c r="Q7" i="1"/>
  <c r="R7" i="1"/>
  <c r="S7" i="1"/>
  <c r="T7" i="1"/>
  <c r="W7" i="1"/>
  <c r="X7" i="1"/>
  <c r="Y6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W8" i="1"/>
  <c r="X8" i="1"/>
  <c r="Y7" i="1"/>
  <c r="F9" i="1"/>
  <c r="M9" i="1" s="1"/>
  <c r="G9" i="1"/>
  <c r="N9" i="1" s="1"/>
  <c r="H9" i="1"/>
  <c r="I9" i="1"/>
  <c r="J9" i="1"/>
  <c r="K9" i="1"/>
  <c r="L9" i="1"/>
  <c r="O9" i="1"/>
  <c r="P9" i="1"/>
  <c r="Q9" i="1"/>
  <c r="R9" i="1"/>
  <c r="S9" i="1"/>
  <c r="T9" i="1"/>
  <c r="U9" i="1"/>
  <c r="W9" i="1"/>
  <c r="X9" i="1"/>
  <c r="Y8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 s="1"/>
  <c r="U10" i="1"/>
  <c r="W10" i="1"/>
  <c r="X10" i="1"/>
  <c r="Y9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 s="1"/>
  <c r="U11" i="1"/>
  <c r="W11" i="1"/>
  <c r="X11" i="1"/>
  <c r="Y10" i="1"/>
  <c r="H12" i="1"/>
  <c r="D14" i="1"/>
  <c r="E14" i="1"/>
  <c r="C20" i="1"/>
  <c r="C22" i="1"/>
  <c r="C24" i="1"/>
  <c r="C26" i="1"/>
  <c r="C28" i="1"/>
  <c r="C30" i="1"/>
  <c r="C32" i="1"/>
  <c r="C34" i="1"/>
  <c r="C36" i="1"/>
  <c r="C38" i="1"/>
  <c r="C44" i="1"/>
  <c r="C47" i="1"/>
  <c r="C50" i="1"/>
  <c r="F14" i="1" s="1"/>
  <c r="C52" i="1"/>
  <c r="C54" i="1"/>
  <c r="C57" i="1"/>
  <c r="C88" i="1"/>
</calcChain>
</file>

<file path=xl/sharedStrings.xml><?xml version="1.0" encoding="utf-8"?>
<sst xmlns="http://schemas.openxmlformats.org/spreadsheetml/2006/main" count="143" uniqueCount="134">
  <si>
    <t>Anna Kovalenko</t>
  </si>
  <si>
    <t>anna.kovalenko@gmail.com</t>
  </si>
  <si>
    <t>Kyiv, Khreshchatyk 15</t>
  </si>
  <si>
    <t>Data Analyst</t>
  </si>
  <si>
    <t>Petro Melnyk</t>
  </si>
  <si>
    <t>p.melnyk@ukr.net</t>
  </si>
  <si>
    <t>Lviv, Halytska 22</t>
  </si>
  <si>
    <t>Project Manager</t>
  </si>
  <si>
    <t>Dmytro Shevchenko</t>
  </si>
  <si>
    <t>d.shevchenko@yahoo.com</t>
  </si>
  <si>
    <t>Odesa, Deribasivska 10</t>
  </si>
  <si>
    <t>Sales Specialist</t>
  </si>
  <si>
    <t>Olga Bondar</t>
  </si>
  <si>
    <t>bondar.olga@gmail.com</t>
  </si>
  <si>
    <t>Kharkiv, Sumska 55</t>
  </si>
  <si>
    <t>HR Manager</t>
  </si>
  <si>
    <t>Kateryna Ishchenko</t>
  </si>
  <si>
    <t>kate.i@meta.com</t>
  </si>
  <si>
    <t>Dnipro, Centralna 8</t>
  </si>
  <si>
    <t>Software Engineer</t>
  </si>
  <si>
    <t>Ihor Savchenko</t>
  </si>
  <si>
    <t>ihor_savchenko@gmail.com</t>
  </si>
  <si>
    <t>Financial Analyst</t>
  </si>
  <si>
    <t>Sofia Kravchuk</t>
  </si>
  <si>
    <t>s.kravchuk@hotmail.com</t>
  </si>
  <si>
    <t>UI/UX Designer</t>
  </si>
  <si>
    <t>Oleksiy Tkachenko</t>
  </si>
  <si>
    <t>o.tkachenko@apple.com</t>
  </si>
  <si>
    <t>Poltava, Soborna 12</t>
  </si>
  <si>
    <t>Product Owner</t>
  </si>
  <si>
    <t>Mariya Polishchuk</t>
  </si>
  <si>
    <t>maria.polish@outlook.com</t>
  </si>
  <si>
    <t>Kyiv, Holosiivska 19</t>
  </si>
  <si>
    <t>Marketing Specialist</t>
  </si>
  <si>
    <t>Yaroslav Sydorenko</t>
  </si>
  <si>
    <t>yarik.sid@proton.me</t>
  </si>
  <si>
    <t>Odesa, Lanzheronivska 7</t>
  </si>
  <si>
    <t>QA Engineer</t>
  </si>
  <si>
    <t>Full Name</t>
  </si>
  <si>
    <t>Email</t>
  </si>
  <si>
    <t>Phone</t>
  </si>
  <si>
    <t>Address</t>
  </si>
  <si>
    <t>Position</t>
  </si>
  <si>
    <t>🔹 Легкі (розминка)</t>
  </si>
  <si>
    <t>Витягни доменну частину email після @.</t>
  </si>
  <si>
    <t>🔸 Середні</t>
  </si>
  <si>
    <t>(текст до коми)</t>
  </si>
  <si>
    <t>Витягни назву вулиці з адреси</t>
  </si>
  <si>
    <t>(текст після коми, до числа)</t>
  </si>
  <si>
    <t>Отримай тільки номер будинку з адреси (останнє слово).</t>
  </si>
  <si>
    <t>З email отримай ім'я без крапок та підкреслень</t>
  </si>
  <si>
    <t>(SUBSTITUTE)</t>
  </si>
  <si>
    <t>Знайди позицію першої цифри в телефоні.</t>
  </si>
  <si>
    <t>Об'єднай ім’я та посаду у формат:</t>
  </si>
  <si>
    <t>"Anna Kovalenko — Data Analyst"</t>
  </si>
  <si>
    <t>Зроби формат імені:</t>
  </si>
  <si>
    <t>"Kovalenko, Anna"</t>
  </si>
  <si>
    <t>🔥 Складні (для сеньйор рівня текстових функцій)</t>
  </si>
  <si>
    <t>(gmail, yahoo, outlook, apple і т.д.)</t>
  </si>
  <si>
    <t>З імені та email створи корпоративний логін у форматі:</t>
  </si>
  <si>
    <t>"a.kovalenko"</t>
  </si>
  <si>
    <r>
      <t xml:space="preserve">Витягни перше слово з колонки </t>
    </r>
    <r>
      <rPr>
        <b/>
        <sz val="16"/>
        <color theme="1"/>
        <rFont val="Aptos Narrow"/>
        <family val="2"/>
        <scheme val="minor"/>
      </rPr>
      <t>A</t>
    </r>
    <r>
      <rPr>
        <sz val="16"/>
        <color theme="1"/>
        <rFont val="Aptos Narrow"/>
        <family val="2"/>
        <scheme val="minor"/>
      </rPr>
      <t xml:space="preserve"> (ім’я).</t>
    </r>
  </si>
  <si>
    <r>
      <t xml:space="preserve">Витягни прізвище з </t>
    </r>
    <r>
      <rPr>
        <b/>
        <sz val="16"/>
        <color theme="1"/>
        <rFont val="Aptos Narrow"/>
        <family val="2"/>
        <scheme val="minor"/>
      </rPr>
      <t>A</t>
    </r>
    <r>
      <rPr>
        <sz val="16"/>
        <color theme="1"/>
        <rFont val="Aptos Narrow"/>
        <family val="2"/>
        <scheme val="minor"/>
      </rPr>
      <t>.</t>
    </r>
  </si>
  <si>
    <r>
      <t>Виведи перші 5 символів з email (</t>
    </r>
    <r>
      <rPr>
        <b/>
        <sz val="16"/>
        <color theme="1"/>
        <rFont val="Aptos Narrow"/>
        <family val="2"/>
        <scheme val="minor"/>
      </rPr>
      <t>B</t>
    </r>
    <r>
      <rPr>
        <sz val="16"/>
        <color theme="1"/>
        <rFont val="Aptos Narrow"/>
        <family val="2"/>
        <scheme val="minor"/>
      </rPr>
      <t>).</t>
    </r>
  </si>
  <si>
    <r>
      <t>Виведи останні 4 цифри телефону (</t>
    </r>
    <r>
      <rPr>
        <b/>
        <sz val="16"/>
        <color theme="1"/>
        <rFont val="Aptos Narrow"/>
        <family val="2"/>
        <scheme val="minor"/>
      </rPr>
      <t>C</t>
    </r>
    <r>
      <rPr>
        <sz val="16"/>
        <color theme="1"/>
        <rFont val="Aptos Narrow"/>
        <family val="2"/>
        <scheme val="minor"/>
      </rPr>
      <t>).</t>
    </r>
  </si>
  <si>
    <r>
      <t>Знайди довжину email (</t>
    </r>
    <r>
      <rPr>
        <b/>
        <sz val="16"/>
        <color theme="1"/>
        <rFont val="Aptos Narrow"/>
        <family val="2"/>
        <scheme val="minor"/>
      </rPr>
      <t>LEN(B2)</t>
    </r>
    <r>
      <rPr>
        <sz val="16"/>
        <color theme="1"/>
        <rFont val="Aptos Narrow"/>
        <family val="2"/>
        <scheme val="minor"/>
      </rPr>
      <t>).</t>
    </r>
  </si>
  <si>
    <r>
      <t xml:space="preserve">Визнач позицію символу </t>
    </r>
    <r>
      <rPr>
        <sz val="16"/>
        <color theme="1"/>
        <rFont val="Arial Unicode MS"/>
        <family val="2"/>
      </rPr>
      <t>@</t>
    </r>
    <r>
      <rPr>
        <sz val="16"/>
        <color theme="1"/>
        <rFont val="Aptos Narrow"/>
        <family val="2"/>
        <scheme val="minor"/>
      </rPr>
      <t xml:space="preserve"> в email.</t>
    </r>
  </si>
  <si>
    <r>
      <t xml:space="preserve">Перетвори ім’я в </t>
    </r>
    <r>
      <rPr>
        <b/>
        <sz val="16"/>
        <color theme="1"/>
        <rFont val="Aptos Narrow"/>
        <family val="2"/>
        <scheme val="minor"/>
      </rPr>
      <t>UPPERCASE</t>
    </r>
    <r>
      <rPr>
        <sz val="16"/>
        <color theme="1"/>
        <rFont val="Aptos Narrow"/>
        <family val="2"/>
        <scheme val="minor"/>
      </rPr>
      <t>.</t>
    </r>
  </si>
  <si>
    <r>
      <t xml:space="preserve">Перетвори прізвище в </t>
    </r>
    <r>
      <rPr>
        <b/>
        <sz val="16"/>
        <color theme="1"/>
        <rFont val="Aptos Narrow"/>
        <family val="2"/>
        <scheme val="minor"/>
      </rPr>
      <t>lowercase</t>
    </r>
    <r>
      <rPr>
        <sz val="16"/>
        <color theme="1"/>
        <rFont val="Aptos Narrow"/>
        <family val="2"/>
        <scheme val="minor"/>
      </rPr>
      <t>.</t>
    </r>
  </si>
  <si>
    <r>
      <t>Прибери пробіли у тексті адреси (</t>
    </r>
    <r>
      <rPr>
        <b/>
        <sz val="16"/>
        <color theme="1"/>
        <rFont val="Aptos Narrow"/>
        <family val="2"/>
        <scheme val="minor"/>
      </rPr>
      <t>TRIM</t>
    </r>
    <r>
      <rPr>
        <sz val="16"/>
        <color theme="1"/>
        <rFont val="Aptos Narrow"/>
        <family val="2"/>
        <scheme val="minor"/>
      </rPr>
      <t>).</t>
    </r>
  </si>
  <si>
    <r>
      <t>Витягни назву міста з адреси (</t>
    </r>
    <r>
      <rPr>
        <b/>
        <sz val="16"/>
        <color theme="1"/>
        <rFont val="Aptos Narrow"/>
        <family val="2"/>
        <scheme val="minor"/>
      </rPr>
      <t>D</t>
    </r>
    <r>
      <rPr>
        <sz val="16"/>
        <color theme="1"/>
        <rFont val="Aptos Narrow"/>
        <family val="2"/>
        <scheme val="minor"/>
      </rPr>
      <t>)</t>
    </r>
  </si>
  <si>
    <r>
      <t xml:space="preserve">З email отримай ім’я користувача (до символу </t>
    </r>
    <r>
      <rPr>
        <sz val="16"/>
        <color theme="1"/>
        <rFont val="Arial Unicode MS"/>
        <family val="2"/>
      </rPr>
      <t>@</t>
    </r>
    <r>
      <rPr>
        <sz val="16"/>
        <color theme="1"/>
        <rFont val="Aptos Narrow"/>
        <family val="2"/>
        <scheme val="minor"/>
      </rPr>
      <t>).</t>
    </r>
  </si>
  <si>
    <r>
      <t xml:space="preserve">Перевір, чи домен містить </t>
    </r>
    <r>
      <rPr>
        <sz val="16"/>
        <color theme="1"/>
        <rFont val="Arial Unicode MS"/>
        <family val="2"/>
      </rPr>
      <t>"gmail"</t>
    </r>
    <r>
      <rPr>
        <sz val="16"/>
        <color theme="1"/>
        <rFont val="Aptos Narrow"/>
        <family val="2"/>
        <scheme val="minor"/>
      </rPr>
      <t xml:space="preserve"> (TRUE/FALSE).</t>
    </r>
  </si>
  <si>
    <r>
      <t>Витягни код країни з телефону (</t>
    </r>
    <r>
      <rPr>
        <sz val="16"/>
        <color theme="1"/>
        <rFont val="Arial Unicode MS"/>
        <family val="2"/>
      </rPr>
      <t>+380</t>
    </r>
    <r>
      <rPr>
        <sz val="16"/>
        <color theme="1"/>
        <rFont val="Aptos Narrow"/>
        <family val="2"/>
        <scheme val="minor"/>
      </rPr>
      <t>).</t>
    </r>
  </si>
  <si>
    <r>
      <t xml:space="preserve">Витягни </t>
    </r>
    <r>
      <rPr>
        <b/>
        <sz val="16"/>
        <color theme="1"/>
        <rFont val="Aptos Narrow"/>
        <family val="2"/>
        <scheme val="minor"/>
      </rPr>
      <t>домен другого рівня</t>
    </r>
    <r>
      <rPr>
        <sz val="16"/>
        <color theme="1"/>
        <rFont val="Aptos Narrow"/>
        <family val="2"/>
        <scheme val="minor"/>
      </rPr>
      <t xml:space="preserve"> з email</t>
    </r>
  </si>
  <si>
    <r>
      <t xml:space="preserve">Витягни </t>
    </r>
    <r>
      <rPr>
        <b/>
        <sz val="16"/>
        <color theme="1"/>
        <rFont val="Aptos Narrow"/>
        <family val="2"/>
        <scheme val="minor"/>
      </rPr>
      <t>домен верхнього рівня</t>
    </r>
    <r>
      <rPr>
        <sz val="16"/>
        <color theme="1"/>
        <rFont val="Aptos Narrow"/>
        <family val="2"/>
        <scheme val="minor"/>
      </rPr>
      <t xml:space="preserve"> (.com, .net)</t>
    </r>
  </si>
  <si>
    <r>
      <t xml:space="preserve">Витягни </t>
    </r>
    <r>
      <rPr>
        <b/>
        <sz val="16"/>
        <color theme="1"/>
        <rFont val="Aptos Narrow"/>
        <family val="2"/>
        <scheme val="minor"/>
      </rPr>
      <t>тільки числа</t>
    </r>
    <r>
      <rPr>
        <sz val="16"/>
        <color theme="1"/>
        <rFont val="Aptos Narrow"/>
        <family val="2"/>
        <scheme val="minor"/>
      </rPr>
      <t xml:space="preserve"> з телефону (без +)</t>
    </r>
  </si>
  <si>
    <r>
      <t xml:space="preserve">Заміні всі </t>
    </r>
    <r>
      <rPr>
        <sz val="16"/>
        <color theme="1"/>
        <rFont val="Arial Unicode MS"/>
        <family val="2"/>
      </rPr>
      <t>@gmail.com</t>
    </r>
    <r>
      <rPr>
        <sz val="16"/>
        <color theme="1"/>
        <rFont val="Aptos Narrow"/>
        <family val="2"/>
        <scheme val="minor"/>
      </rPr>
      <t xml:space="preserve"> на </t>
    </r>
    <r>
      <rPr>
        <sz val="16"/>
        <color theme="1"/>
        <rFont val="Arial Unicode MS"/>
        <family val="2"/>
      </rPr>
      <t>@company.com</t>
    </r>
  </si>
  <si>
    <r>
      <t xml:space="preserve">Витягни </t>
    </r>
    <r>
      <rPr>
        <b/>
        <sz val="16"/>
        <color theme="1"/>
        <rFont val="Aptos Narrow"/>
        <family val="2"/>
        <scheme val="minor"/>
      </rPr>
      <t>першу букву імені + прізвище</t>
    </r>
  </si>
  <si>
    <r>
      <t xml:space="preserve">Формат: </t>
    </r>
    <r>
      <rPr>
        <sz val="16"/>
        <color theme="1"/>
        <rFont val="Arial Unicode MS"/>
        <family val="2"/>
      </rPr>
      <t>"A.Kovalenko"</t>
    </r>
  </si>
  <si>
    <r>
      <t xml:space="preserve">Зроби формулу, що витягує </t>
    </r>
    <r>
      <rPr>
        <b/>
        <sz val="16"/>
        <color theme="1"/>
        <rFont val="Aptos Narrow"/>
        <family val="2"/>
        <scheme val="minor"/>
      </rPr>
      <t>перші 3 букви імені + останні 3 цифри телефону</t>
    </r>
  </si>
  <si>
    <r>
      <t xml:space="preserve">Формат: </t>
    </r>
    <r>
      <rPr>
        <sz val="16"/>
        <color theme="1"/>
        <rFont val="Arial Unicode MS"/>
        <family val="2"/>
      </rPr>
      <t>"Ann567"</t>
    </r>
  </si>
  <si>
    <t>=LEFT(A2;SEARCH(" ";A2)-1)</t>
  </si>
  <si>
    <t>=RIGHT(A2;LEN(A2)-SEARCH(" ";A2))</t>
  </si>
  <si>
    <t>=LEFT(B2;5)</t>
  </si>
  <si>
    <t>=RIGHT(C2;4)</t>
  </si>
  <si>
    <t>=LEN(B2)</t>
  </si>
  <si>
    <t>=SEARCH("@";B2)</t>
  </si>
  <si>
    <t>=MID(B2;SEARCH("@";B2)+1;LEN(B2)-SEARCH("@";B2))</t>
  </si>
  <si>
    <t>=UPPER(F2)</t>
  </si>
  <si>
    <t>=LOWER(G2)</t>
  </si>
  <si>
    <t>=TRIM(D2)</t>
  </si>
  <si>
    <r>
      <t xml:space="preserve">Витягни перше слово з колонки </t>
    </r>
    <r>
      <rPr>
        <b/>
        <sz val="16"/>
        <color rgb="FFFF0000"/>
        <rFont val="Aptos Narrow"/>
        <family val="2"/>
        <scheme val="minor"/>
      </rPr>
      <t>A</t>
    </r>
    <r>
      <rPr>
        <sz val="16"/>
        <color rgb="FFFF0000"/>
        <rFont val="Aptos Narrow"/>
        <family val="2"/>
        <scheme val="minor"/>
      </rPr>
      <t xml:space="preserve"> (ім’я).</t>
    </r>
  </si>
  <si>
    <r>
      <t>Прибери пробіли у тексті адреси (</t>
    </r>
    <r>
      <rPr>
        <b/>
        <sz val="16"/>
        <color rgb="FFFF0000"/>
        <rFont val="Aptos Narrow"/>
        <family val="2"/>
        <scheme val="minor"/>
      </rPr>
      <t>TRIM</t>
    </r>
    <r>
      <rPr>
        <sz val="16"/>
        <color rgb="FFFF0000"/>
        <rFont val="Aptos Narrow"/>
        <family val="2"/>
        <scheme val="minor"/>
      </rPr>
      <t>).</t>
    </r>
  </si>
  <si>
    <r>
      <t xml:space="preserve">Витягни прізвище з </t>
    </r>
    <r>
      <rPr>
        <b/>
        <sz val="16"/>
        <color rgb="FFFF0000"/>
        <rFont val="Aptos Narrow"/>
        <family val="2"/>
        <scheme val="minor"/>
      </rPr>
      <t>A</t>
    </r>
    <r>
      <rPr>
        <sz val="16"/>
        <color rgb="FFFF0000"/>
        <rFont val="Aptos Narrow"/>
        <family val="2"/>
        <scheme val="minor"/>
      </rPr>
      <t>.</t>
    </r>
  </si>
  <si>
    <r>
      <t>Виведи перші 5 символів з email (</t>
    </r>
    <r>
      <rPr>
        <b/>
        <sz val="16"/>
        <color rgb="FFFF0000"/>
        <rFont val="Aptos Narrow"/>
        <family val="2"/>
        <scheme val="minor"/>
      </rPr>
      <t>B</t>
    </r>
    <r>
      <rPr>
        <sz val="16"/>
        <color rgb="FFFF0000"/>
        <rFont val="Aptos Narrow"/>
        <family val="2"/>
        <scheme val="minor"/>
      </rPr>
      <t>).</t>
    </r>
  </si>
  <si>
    <r>
      <t>Виведи останні 4 цифри телефону (</t>
    </r>
    <r>
      <rPr>
        <b/>
        <sz val="16"/>
        <color rgb="FFFF0000"/>
        <rFont val="Aptos Narrow"/>
        <family val="2"/>
        <scheme val="minor"/>
      </rPr>
      <t>C</t>
    </r>
    <r>
      <rPr>
        <sz val="16"/>
        <color rgb="FFFF0000"/>
        <rFont val="Aptos Narrow"/>
        <family val="2"/>
        <scheme val="minor"/>
      </rPr>
      <t>).</t>
    </r>
  </si>
  <si>
    <r>
      <t>Знайди довжину email (</t>
    </r>
    <r>
      <rPr>
        <b/>
        <sz val="16"/>
        <color rgb="FFFF0000"/>
        <rFont val="Aptos Narrow"/>
        <family val="2"/>
        <scheme val="minor"/>
      </rPr>
      <t>LEN(B2)</t>
    </r>
    <r>
      <rPr>
        <sz val="16"/>
        <color rgb="FFFF0000"/>
        <rFont val="Aptos Narrow"/>
        <family val="2"/>
        <scheme val="minor"/>
      </rPr>
      <t>).</t>
    </r>
  </si>
  <si>
    <r>
      <t xml:space="preserve">Визнач позицію символу </t>
    </r>
    <r>
      <rPr>
        <sz val="16"/>
        <color rgb="FFFF0000"/>
        <rFont val="Arial Unicode MS"/>
        <family val="2"/>
      </rPr>
      <t>@</t>
    </r>
    <r>
      <rPr>
        <sz val="16"/>
        <color rgb="FFFF0000"/>
        <rFont val="Aptos Narrow"/>
        <family val="2"/>
        <scheme val="minor"/>
      </rPr>
      <t xml:space="preserve"> в email.</t>
    </r>
  </si>
  <si>
    <r>
      <t xml:space="preserve">Перетвори ім’я в </t>
    </r>
    <r>
      <rPr>
        <b/>
        <sz val="16"/>
        <color rgb="FFFF0000"/>
        <rFont val="Aptos Narrow"/>
        <family val="2"/>
        <scheme val="minor"/>
      </rPr>
      <t>UPPERCASE</t>
    </r>
    <r>
      <rPr>
        <sz val="16"/>
        <color rgb="FFFF0000"/>
        <rFont val="Aptos Narrow"/>
        <family val="2"/>
        <scheme val="minor"/>
      </rPr>
      <t>.</t>
    </r>
  </si>
  <si>
    <r>
      <t xml:space="preserve">Перетвори прізвище в </t>
    </r>
    <r>
      <rPr>
        <b/>
        <sz val="16"/>
        <color rgb="FFFF0000"/>
        <rFont val="Aptos Narrow"/>
        <family val="2"/>
        <scheme val="minor"/>
      </rPr>
      <t>lowercase</t>
    </r>
    <r>
      <rPr>
        <sz val="16"/>
        <color rgb="FFFF0000"/>
        <rFont val="Aptos Narrow"/>
        <family val="2"/>
        <scheme val="minor"/>
      </rPr>
      <t>.</t>
    </r>
  </si>
  <si>
    <t>=LEFT(D2;SEARCH(",";D2)-1)</t>
  </si>
  <si>
    <t>=MID(D2;      SEARCH(",";D2)+2;        SEARCH(" ";D2;SEARCH(" ";D2)+1)          -       SEARCH(",";D2)-1)</t>
  </si>
  <si>
    <r>
      <t>Витягни назву міста з адреси (</t>
    </r>
    <r>
      <rPr>
        <b/>
        <sz val="16"/>
        <color rgb="FFFF0000"/>
        <rFont val="Aptos Narrow"/>
        <family val="2"/>
        <scheme val="minor"/>
      </rPr>
      <t>D</t>
    </r>
    <r>
      <rPr>
        <sz val="16"/>
        <color rgb="FFFF0000"/>
        <rFont val="Aptos Narrow"/>
        <family val="2"/>
        <scheme val="minor"/>
      </rPr>
      <t>)</t>
    </r>
  </si>
  <si>
    <t>=CONCATENATE(LEFT(A2;3);RIGHT(C2;3))</t>
  </si>
  <si>
    <t>=RIGHT(D2;LEN(D2)-SEARCH(" ";D2; SEARCH(" ";D2)+1))</t>
  </si>
  <si>
    <t>Kyiv, Obolonska_Naberezhna 3</t>
  </si>
  <si>
    <t>Lviv, Shevchenka 5</t>
  </si>
  <si>
    <t>=LEFT(B2;SEARCH("@";B2)-1)</t>
  </si>
  <si>
    <t>=SUBSTITUTE(SUBSTITUTE(S2;".";"");"_";"")</t>
  </si>
  <si>
    <t>+380501234567</t>
  </si>
  <si>
    <t>+380931112233</t>
  </si>
  <si>
    <t>+380671998877</t>
  </si>
  <si>
    <t>+380991231231</t>
  </si>
  <si>
    <t>+380503337755</t>
  </si>
  <si>
    <t>+380632229944</t>
  </si>
  <si>
    <t>+380681234000</t>
  </si>
  <si>
    <t>+380931234555</t>
  </si>
  <si>
    <t>+380507778899</t>
  </si>
  <si>
    <t>+380988887766</t>
  </si>
  <si>
    <t>=SEARCH("gmail";L2)</t>
  </si>
  <si>
    <t>Перевір, чи домен містить "gmail" (TRUE/FALSE).</t>
  </si>
  <si>
    <t>=LEFT(C2;4)</t>
  </si>
  <si>
    <t>=CONCATENATE(A2;" - ";E2)</t>
  </si>
  <si>
    <t>=CONCATENATE(RIGHT(A2;LEN(A2)-SEARCH(" ";A2));  ", ";      LEFT(A2;SEARCH(" ";A2)-1)  )</t>
  </si>
  <si>
    <t>Зроби формат імені "Kovalenko, Anna":</t>
  </si>
  <si>
    <t>=MIN(IFERROR(SEARCH("0";C2);999);IFERROR(SEARCH("1";C2);999);IFERROR(SEARCH("2";C2);999);IFERROR(SEARCH("3";C2);999);IFERROR(SEARCH("4";C2);999);IFERROR(SEARCH("5";C2);999);IFERROR(SEARCH("6";C2);999);IFERROR(SEARCH("7";C2);999);IFERROR(SEARCH("8";C2);999);IFERROR(SEARCH("9";C2);999))</t>
  </si>
  <si>
    <t>=MID(B2;SEARCH("@";B2)+1;SEARCH(".";B2;SEARCH("@";B2))- SEARCH("@";B2)-1)</t>
  </si>
  <si>
    <t>Витягни домен другого рівня з email</t>
  </si>
  <si>
    <t>=RIGHT(B2;LEN(B2)-SEARCH(".";B2;SEARCH("@";B2))+1)</t>
  </si>
  <si>
    <r>
      <t xml:space="preserve">Витягни </t>
    </r>
    <r>
      <rPr>
        <b/>
        <sz val="16"/>
        <color rgb="FFFF0000"/>
        <rFont val="Aptos Narrow"/>
        <family val="2"/>
        <scheme val="minor"/>
      </rPr>
      <t>домен верхнього рівня</t>
    </r>
    <r>
      <rPr>
        <sz val="16"/>
        <color rgb="FFFF0000"/>
        <rFont val="Aptos Narrow"/>
        <family val="2"/>
        <scheme val="minor"/>
      </rPr>
      <t xml:space="preserve"> (.com, .net)</t>
    </r>
  </si>
  <si>
    <t>=CONCATENATE(LEFT(A2;1);".";RIGHT(A2;LEN(A2)-SEARCH(" ";A2)))</t>
  </si>
  <si>
    <t>=SUBSTITUTE(B2;"@gmail.com";"@company.com")</t>
  </si>
  <si>
    <t>=SUBSTITUTE(C2;"+";"")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</si>
</sst>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u/>
      <sz val="16"/>
      <color theme="10"/>
      <name val="Aptos Narrow"/>
      <family val="2"/>
      <scheme val="minor"/>
    </font>
    <font>
      <sz val="16"/>
      <color theme="1"/>
      <name val="Arial Unicode MS"/>
      <family val="2"/>
    </font>
    <font>
      <i/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rgb="FFFF000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sz val="16"/>
      <color rgb="FFFF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6" fillId="0" borderId="0" xfId="0" applyFont="1"/>
    <xf numFmtId="0" fontId="5" fillId="0" borderId="0" xfId="0" applyFont="1"/>
    <xf numFmtId="49" fontId="3" fillId="0" borderId="0" xfId="0" applyNumberFormat="1" applyFont="1"/>
    <xf numFmtId="0" fontId="3" fillId="0" borderId="0" xfId="0" quotePrefix="1" applyFont="1"/>
    <xf numFmtId="0" fontId="7" fillId="0" borderId="0" xfId="0" applyFont="1"/>
    <xf numFmtId="0" fontId="3" fillId="2" borderId="0" xfId="0" applyFont="1" applyFill="1"/>
    <xf numFmtId="0" fontId="3" fillId="0" borderId="0" xfId="0" applyFont="1" applyAlignment="1">
      <alignment wrapText="1"/>
    </xf>
    <xf numFmtId="0" fontId="8" fillId="0" borderId="0" xfId="0" applyFont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7" fillId="2" borderId="0" xfId="0" applyFont="1" applyFill="1"/>
    <xf numFmtId="0" fontId="3" fillId="0" borderId="0" xfId="0" quotePrefix="1" applyFont="1" applyAlignment="1">
      <alignment wrapText="1"/>
    </xf>
    <xf numFmtId="0" fontId="3" fillId="0" borderId="0" xfId="0" applyFont="1" applyAlignment="1">
      <alignment horizontal="left" vertical="top"/>
    </xf>
    <xf numFmtId="0" fontId="3" fillId="0" borderId="0" xfId="0" quotePrefix="1" applyFont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.tkachenko@apple.com" TargetMode="External"/><Relationship Id="rId3" Type="http://schemas.openxmlformats.org/officeDocument/2006/relationships/hyperlink" Target="mailto:d.shevchenko@yahoo.com" TargetMode="External"/><Relationship Id="rId7" Type="http://schemas.openxmlformats.org/officeDocument/2006/relationships/hyperlink" Target="mailto:s.kravchuk@hotmail.com" TargetMode="External"/><Relationship Id="rId2" Type="http://schemas.openxmlformats.org/officeDocument/2006/relationships/hyperlink" Target="mailto:p.melnyk@ukr.net" TargetMode="External"/><Relationship Id="rId1" Type="http://schemas.openxmlformats.org/officeDocument/2006/relationships/hyperlink" Target="mailto:anna.kovalenko@gmail.com" TargetMode="External"/><Relationship Id="rId6" Type="http://schemas.openxmlformats.org/officeDocument/2006/relationships/hyperlink" Target="mailto:ihor_savchenko@gmail.com" TargetMode="External"/><Relationship Id="rId5" Type="http://schemas.openxmlformats.org/officeDocument/2006/relationships/hyperlink" Target="mailto:kate.i@meta.com" TargetMode="External"/><Relationship Id="rId10" Type="http://schemas.openxmlformats.org/officeDocument/2006/relationships/hyperlink" Target="mailto:yarik.sid@proton.me" TargetMode="External"/><Relationship Id="rId4" Type="http://schemas.openxmlformats.org/officeDocument/2006/relationships/hyperlink" Target="mailto:bondar.olga@gmail.com" TargetMode="External"/><Relationship Id="rId9" Type="http://schemas.openxmlformats.org/officeDocument/2006/relationships/hyperlink" Target="mailto:maria.polish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B28D-9FFE-F341-B1A0-6E5D2A602A1A}">
  <dimension ref="A1:AA89"/>
  <sheetViews>
    <sheetView tabSelected="1" zoomScale="99" workbookViewId="0">
      <selection activeCell="A90" sqref="A90"/>
    </sheetView>
  </sheetViews>
  <sheetFormatPr baseColWidth="10" defaultColWidth="24" defaultRowHeight="22" x14ac:dyDescent="0.3"/>
  <cols>
    <col min="1" max="1" width="24" style="2"/>
    <col min="2" max="2" width="70" style="2" customWidth="1"/>
    <col min="3" max="3" width="36.6640625" style="2" bestFit="1" customWidth="1"/>
    <col min="4" max="4" width="34" style="2" bestFit="1" customWidth="1"/>
    <col min="5" max="5" width="23.33203125" style="2" bestFit="1" customWidth="1"/>
    <col min="6" max="6" width="21.1640625" style="2" bestFit="1" customWidth="1"/>
    <col min="7" max="7" width="16" style="2" bestFit="1" customWidth="1"/>
    <col min="8" max="8" width="19.5" style="2" bestFit="1" customWidth="1"/>
    <col min="9" max="9" width="18.33203125" style="2" bestFit="1" customWidth="1"/>
    <col min="10" max="10" width="17.33203125" style="2" bestFit="1" customWidth="1"/>
    <col min="11" max="11" width="18.83203125" style="2" customWidth="1"/>
    <col min="12" max="12" width="20.1640625" style="2" bestFit="1" customWidth="1"/>
    <col min="13" max="13" width="15.33203125" style="2" bestFit="1" customWidth="1"/>
    <col min="14" max="14" width="14" style="2" bestFit="1" customWidth="1"/>
    <col min="15" max="15" width="34" style="2" bestFit="1" customWidth="1"/>
    <col min="16" max="16" width="16.83203125" style="2" bestFit="1" customWidth="1"/>
    <col min="17" max="17" width="28" style="2" bestFit="1" customWidth="1"/>
    <col min="18" max="18" width="26.5" style="2" bestFit="1" customWidth="1"/>
    <col min="19" max="19" width="20" style="2" bestFit="1" customWidth="1"/>
    <col min="20" max="20" width="20.83203125" style="2" bestFit="1" customWidth="1"/>
    <col min="21" max="21" width="22" style="2" bestFit="1" customWidth="1"/>
    <col min="22" max="22" width="19.5" style="2" bestFit="1" customWidth="1"/>
    <col min="23" max="23" width="22.6640625" style="2" bestFit="1" customWidth="1"/>
    <col min="24" max="24" width="45.83203125" style="2" bestFit="1" customWidth="1"/>
    <col min="25" max="25" width="23.83203125" style="2" bestFit="1" customWidth="1"/>
    <col min="26" max="26" width="17.83203125" style="2" bestFit="1" customWidth="1"/>
    <col min="27" max="27" width="19.6640625" style="2" bestFit="1" customWidth="1"/>
    <col min="28" max="16384" width="24" style="2"/>
  </cols>
  <sheetData>
    <row r="1" spans="1:27" ht="92" x14ac:dyDescent="0.3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1" t="s">
        <v>92</v>
      </c>
      <c r="G1" s="12" t="s">
        <v>94</v>
      </c>
      <c r="H1" s="11" t="s">
        <v>95</v>
      </c>
      <c r="I1" s="11" t="s">
        <v>96</v>
      </c>
      <c r="J1" s="11" t="s">
        <v>97</v>
      </c>
      <c r="K1" s="11" t="s">
        <v>98</v>
      </c>
      <c r="L1" s="12" t="s">
        <v>44</v>
      </c>
      <c r="M1" s="11" t="s">
        <v>99</v>
      </c>
      <c r="N1" s="11" t="s">
        <v>100</v>
      </c>
      <c r="O1" s="11" t="s">
        <v>93</v>
      </c>
      <c r="P1" s="11" t="s">
        <v>103</v>
      </c>
      <c r="Q1" s="12" t="s">
        <v>47</v>
      </c>
      <c r="R1" s="12" t="s">
        <v>49</v>
      </c>
      <c r="S1" s="11" t="s">
        <v>71</v>
      </c>
      <c r="T1" s="12" t="s">
        <v>50</v>
      </c>
      <c r="U1" s="12" t="s">
        <v>121</v>
      </c>
      <c r="V1" s="12" t="s">
        <v>52</v>
      </c>
      <c r="W1" s="11" t="s">
        <v>73</v>
      </c>
      <c r="X1" s="11" t="s">
        <v>53</v>
      </c>
      <c r="Y1" s="11" t="s">
        <v>125</v>
      </c>
      <c r="Z1" s="11" t="s">
        <v>128</v>
      </c>
      <c r="AA1" s="11" t="s">
        <v>130</v>
      </c>
    </row>
    <row r="2" spans="1:27" x14ac:dyDescent="0.3">
      <c r="A2" s="2" t="s">
        <v>0</v>
      </c>
      <c r="B2" s="3" t="s">
        <v>1</v>
      </c>
      <c r="C2" s="6" t="s">
        <v>110</v>
      </c>
      <c r="D2" s="2" t="s">
        <v>2</v>
      </c>
      <c r="E2" s="2" t="s">
        <v>3</v>
      </c>
      <c r="F2" s="2" t="str">
        <f>LEFT(A2,SEARCH(" ",A2)-1)</f>
        <v>Anna</v>
      </c>
      <c r="G2" s="2" t="str">
        <f>RIGHT(A2,LEN(A2)-SEARCH(" ",A2))</f>
        <v>Kovalenko</v>
      </c>
      <c r="H2" s="2" t="str">
        <f>LEFT(B2,5)</f>
        <v>anna.</v>
      </c>
      <c r="I2" s="2" t="str">
        <f>RIGHT(C2,4)</f>
        <v>4567</v>
      </c>
      <c r="J2" s="2">
        <f>LEN(B2)</f>
        <v>24</v>
      </c>
      <c r="K2" s="2">
        <f>SEARCH("@",B2)</f>
        <v>15</v>
      </c>
      <c r="L2" s="7" t="str">
        <f>MID(B2,SEARCH("@",B2)+1,LEN(B2)-SEARCH("@",B2))</f>
        <v>gmail.com</v>
      </c>
      <c r="M2" s="7" t="str">
        <f>UPPER(F2)</f>
        <v>ANNA</v>
      </c>
      <c r="N2" s="2" t="str">
        <f>LOWER(G2)</f>
        <v>kovalenko</v>
      </c>
      <c r="O2" s="2" t="str">
        <f>TRIM(D2)</f>
        <v>Kyiv, Khreshchatyk 15</v>
      </c>
      <c r="P2" s="2" t="str">
        <f>LEFT(D2,SEARCH(",",D2)-1)</f>
        <v>Kyiv</v>
      </c>
      <c r="Q2" s="2" t="str">
        <f>MID(D2,      SEARCH(",",D2)+2,        SEARCH(" ",D2,SEARCH(" ",D2)+1)          -       SEARCH(",",D2)-1)</f>
        <v xml:space="preserve">Khreshchatyk </v>
      </c>
      <c r="R2" s="2" t="str">
        <f>RIGHT(D2,LEN(D2)-SEARCH(" ",D2, SEARCH(" ",D2)+1))</f>
        <v>15</v>
      </c>
      <c r="S2" s="2" t="str">
        <f>LEFT(B2,SEARCH("@",B2)-1)</f>
        <v>anna.kovalenko</v>
      </c>
      <c r="T2" s="2" t="str">
        <f>SUBSTITUTE(SUBSTITUTE(S2,".",""),"_","")</f>
        <v>annakovalenko</v>
      </c>
      <c r="U2" s="2">
        <f>SEARCH("gmail",L2)</f>
        <v>1</v>
      </c>
      <c r="V2" s="2">
        <f>MIN(
IFERROR(SEARCH("0",C2),999),
IFERROR(SEARCH("1",C2),999),
IFERROR(SEARCH("2",C2),999),
IFERROR(SEARCH("3",C2),999),
IFERROR(SEARCH("4",C2),999),
IFERROR(SEARCH("5",C2),999),
IFERROR(SEARCH("6",C2),999),
IFERROR(SEARCH("7",C2),999),
IFERROR(SEARCH("8",C2),999),
IFERROR(SEARCH("9",C2),999))</f>
        <v>2</v>
      </c>
      <c r="W2" s="2" t="str">
        <f>LEFT(C2,4)</f>
        <v>+380</v>
      </c>
      <c r="X2" s="2" t="str">
        <f>CONCATENATE(A2," - ",E2)</f>
        <v>Anna Kovalenko - Data Analyst</v>
      </c>
      <c r="Y2" s="2" t="str">
        <f>CONCATENATE(RIGHT(A2,LEN(A2)-SEARCH(" ",A2)),  ", ",      LEFT(A2,SEARCH(" ",A2)-1)  )</f>
        <v>Kovalenko, Anna</v>
      </c>
      <c r="Z2" s="2" t="str">
        <f>MID(B2,SEARCH("@",B2)+1,SEARCH(".",B2,SEARCH("@",B2))- SEARCH("@",B2)-1)</f>
        <v>gmail</v>
      </c>
      <c r="AA2" s="2" t="str">
        <f>RIGHT(B2,LEN(B2)-SEARCH(".",B2,SEARCH("@",B2))+1)</f>
        <v>.com</v>
      </c>
    </row>
    <row r="3" spans="1:27" x14ac:dyDescent="0.3">
      <c r="A3" s="2" t="s">
        <v>4</v>
      </c>
      <c r="B3" s="3" t="s">
        <v>5</v>
      </c>
      <c r="C3" s="6" t="s">
        <v>111</v>
      </c>
      <c r="D3" s="2" t="s">
        <v>6</v>
      </c>
      <c r="E3" s="2" t="s">
        <v>7</v>
      </c>
      <c r="F3" s="2" t="str">
        <f t="shared" ref="F3:F11" si="0">LEFT(A3,SEARCH(" ",A3)-1)</f>
        <v>Petro</v>
      </c>
      <c r="G3" s="2" t="str">
        <f t="shared" ref="G3:G11" si="1">RIGHT(A3,LEN(A3)-SEARCH(" ",A3))</f>
        <v>Melnyk</v>
      </c>
      <c r="H3" s="2" t="str">
        <f t="shared" ref="H3:H12" si="2">LEFT(B3,5)</f>
        <v>p.mel</v>
      </c>
      <c r="I3" s="2" t="str">
        <f t="shared" ref="I3:I11" si="3">RIGHT(C3,4)</f>
        <v>2233</v>
      </c>
      <c r="J3" s="2">
        <f t="shared" ref="J3:J11" si="4">LEN(B3)</f>
        <v>16</v>
      </c>
      <c r="K3" s="2">
        <f t="shared" ref="K3:K11" si="5">SEARCH("@",B3)</f>
        <v>9</v>
      </c>
      <c r="L3" s="7" t="str">
        <f t="shared" ref="L3:L11" si="6">MID(B3,SEARCH("@",B3)+1,LEN(B3)-SEARCH("@",B3))</f>
        <v>ukr.net</v>
      </c>
      <c r="M3" s="7" t="str">
        <f t="shared" ref="M3:M11" si="7">UPPER(F3)</f>
        <v>PETRO</v>
      </c>
      <c r="N3" s="2" t="str">
        <f t="shared" ref="N3:N11" si="8">LOWER(G3)</f>
        <v>melnyk</v>
      </c>
      <c r="O3" s="2" t="str">
        <f t="shared" ref="O3:O11" si="9">TRIM(D3)</f>
        <v>Lviv, Halytska 22</v>
      </c>
      <c r="P3" s="2" t="str">
        <f t="shared" ref="P3:P11" si="10">LEFT(D3,SEARCH(",",D3)-1)</f>
        <v>Lviv</v>
      </c>
      <c r="Q3" s="2" t="str">
        <f t="shared" ref="Q3:Q11" si="11">MID(D3,      SEARCH(",",D3)+2,        SEARCH(" ",D3,SEARCH(" ",D3)+1)          -       SEARCH(",",D3)-1)</f>
        <v xml:space="preserve">Halytska </v>
      </c>
      <c r="R3" s="2" t="str">
        <f t="shared" ref="R3:R11" si="12">RIGHT(D3,LEN(D3)-SEARCH(" ",D3, SEARCH(" ",D3)+1))</f>
        <v>22</v>
      </c>
      <c r="S3" s="2" t="str">
        <f t="shared" ref="S3:S11" si="13">LEFT(B3,SEARCH("@",B3)-1)</f>
        <v>p.melnyk</v>
      </c>
      <c r="T3" s="2" t="str">
        <f t="shared" ref="T3:T11" si="14">SUBSTITUTE(SUBSTITUTE(S3,".",""),"_","")</f>
        <v>pmelnyk</v>
      </c>
      <c r="U3" s="2" t="e">
        <f t="shared" ref="U3:U11" si="15">SEARCH("gmail",L3)</f>
        <v>#VALUE!</v>
      </c>
      <c r="V3" s="2">
        <f t="shared" ref="V3:V11" si="16">MIN(
IFERROR(SEARCH("0",C3),999),
IFERROR(SEARCH("1",C3),999),
IFERROR(SEARCH("2",C3),999),
IFERROR(SEARCH("3",C3),999),
IFERROR(SEARCH("4",C3),999),
IFERROR(SEARCH("5",C3),999),
IFERROR(SEARCH("6",C3),999),
IFERROR(SEARCH("7",C3),999),
IFERROR(SEARCH("8",C3),999),
IFERROR(SEARCH("9",C3),999))</f>
        <v>2</v>
      </c>
      <c r="W3" s="2" t="str">
        <f t="shared" ref="W3:W11" si="17">LEFT(C3,4)</f>
        <v>+380</v>
      </c>
      <c r="X3" s="2" t="str">
        <f t="shared" ref="X3:X11" si="18">CONCATENATE(A3," - ",E3)</f>
        <v>Petro Melnyk - Project Manager</v>
      </c>
      <c r="Y3" s="2" t="str">
        <f>CONCATENATE(RIGHT(A3,LEN(A3)-SEARCH(" ",A3)),  ", ",      LEFT(A3,SEARCH(" ",A3)-1)  )</f>
        <v>Melnyk, Petro</v>
      </c>
      <c r="Z3" s="2" t="str">
        <f t="shared" ref="Z3:Z11" si="19">MID(B3,SEARCH("@",B3)+1,SEARCH(".",B3,SEARCH("@",B3))- SEARCH("@",B3)-1)</f>
        <v>ukr</v>
      </c>
      <c r="AA3" s="2" t="str">
        <f t="shared" ref="AA3:AA11" si="20">RIGHT(B3,LEN(B3)-SEARCH(".",B3,SEARCH("@",B3))+1)</f>
        <v>.net</v>
      </c>
    </row>
    <row r="4" spans="1:27" x14ac:dyDescent="0.3">
      <c r="A4" s="2" t="s">
        <v>8</v>
      </c>
      <c r="B4" s="3" t="s">
        <v>9</v>
      </c>
      <c r="C4" s="6" t="s">
        <v>112</v>
      </c>
      <c r="D4" s="2" t="s">
        <v>10</v>
      </c>
      <c r="E4" s="2" t="s">
        <v>11</v>
      </c>
      <c r="F4" s="2" t="str">
        <f t="shared" si="0"/>
        <v>Dmytro</v>
      </c>
      <c r="G4" s="2" t="str">
        <f t="shared" si="1"/>
        <v>Shevchenko</v>
      </c>
      <c r="H4" s="2" t="str">
        <f t="shared" si="2"/>
        <v>d.she</v>
      </c>
      <c r="I4" s="2" t="str">
        <f t="shared" si="3"/>
        <v>8877</v>
      </c>
      <c r="J4" s="2">
        <f t="shared" si="4"/>
        <v>22</v>
      </c>
      <c r="K4" s="2">
        <f t="shared" si="5"/>
        <v>13</v>
      </c>
      <c r="L4" s="7" t="str">
        <f t="shared" si="6"/>
        <v>yahoo.com</v>
      </c>
      <c r="M4" s="7" t="str">
        <f t="shared" si="7"/>
        <v>DMYTRO</v>
      </c>
      <c r="N4" s="2" t="str">
        <f t="shared" si="8"/>
        <v>shevchenko</v>
      </c>
      <c r="O4" s="2" t="str">
        <f t="shared" si="9"/>
        <v>Odesa, Deribasivska 10</v>
      </c>
      <c r="P4" s="2" t="str">
        <f t="shared" si="10"/>
        <v>Odesa</v>
      </c>
      <c r="Q4" s="2" t="str">
        <f t="shared" si="11"/>
        <v xml:space="preserve">Deribasivska </v>
      </c>
      <c r="R4" s="2" t="str">
        <f t="shared" si="12"/>
        <v>10</v>
      </c>
      <c r="S4" s="2" t="str">
        <f t="shared" si="13"/>
        <v>d.shevchenko</v>
      </c>
      <c r="T4" s="2" t="str">
        <f t="shared" si="14"/>
        <v>dshevchenko</v>
      </c>
      <c r="U4" s="2" t="e">
        <f t="shared" si="15"/>
        <v>#VALUE!</v>
      </c>
      <c r="V4" s="2">
        <f t="shared" si="16"/>
        <v>2</v>
      </c>
      <c r="W4" s="2" t="str">
        <f t="shared" si="17"/>
        <v>+380</v>
      </c>
      <c r="X4" s="2" t="str">
        <f t="shared" si="18"/>
        <v>Dmytro Shevchenko - Sales Specialist</v>
      </c>
      <c r="Y4" s="2" t="str">
        <f>CONCATENATE(RIGHT(A4,LEN(A4)-SEARCH(" ",A4)),  ", ",      LEFT(A4,SEARCH(" ",A4)-1)  )</f>
        <v>Shevchenko, Dmytro</v>
      </c>
      <c r="Z4" s="2" t="str">
        <f t="shared" si="19"/>
        <v>yahoo</v>
      </c>
      <c r="AA4" s="2" t="str">
        <f t="shared" si="20"/>
        <v>.com</v>
      </c>
    </row>
    <row r="5" spans="1:27" x14ac:dyDescent="0.3">
      <c r="A5" s="2" t="s">
        <v>12</v>
      </c>
      <c r="B5" s="3" t="s">
        <v>13</v>
      </c>
      <c r="C5" s="6" t="s">
        <v>113</v>
      </c>
      <c r="D5" s="2" t="s">
        <v>14</v>
      </c>
      <c r="E5" s="2" t="s">
        <v>15</v>
      </c>
      <c r="F5" s="2" t="str">
        <f t="shared" si="0"/>
        <v>Olga</v>
      </c>
      <c r="G5" s="2" t="str">
        <f t="shared" si="1"/>
        <v>Bondar</v>
      </c>
      <c r="H5" s="2" t="str">
        <f t="shared" si="2"/>
        <v>bonda</v>
      </c>
      <c r="I5" s="2" t="str">
        <f t="shared" si="3"/>
        <v>1231</v>
      </c>
      <c r="J5" s="2">
        <f t="shared" si="4"/>
        <v>21</v>
      </c>
      <c r="K5" s="2">
        <f t="shared" si="5"/>
        <v>12</v>
      </c>
      <c r="L5" s="7" t="str">
        <f t="shared" si="6"/>
        <v>gmail.com</v>
      </c>
      <c r="M5" s="7" t="str">
        <f t="shared" si="7"/>
        <v>OLGA</v>
      </c>
      <c r="N5" s="2" t="str">
        <f t="shared" si="8"/>
        <v>bondar</v>
      </c>
      <c r="O5" s="2" t="str">
        <f t="shared" si="9"/>
        <v>Kharkiv, Sumska 55</v>
      </c>
      <c r="P5" s="2" t="str">
        <f t="shared" si="10"/>
        <v>Kharkiv</v>
      </c>
      <c r="Q5" s="2" t="str">
        <f t="shared" si="11"/>
        <v xml:space="preserve">Sumska </v>
      </c>
      <c r="R5" s="2" t="str">
        <f t="shared" si="12"/>
        <v>55</v>
      </c>
      <c r="S5" s="2" t="str">
        <f t="shared" si="13"/>
        <v>bondar.olga</v>
      </c>
      <c r="T5" s="2" t="str">
        <f t="shared" si="14"/>
        <v>bondarolga</v>
      </c>
      <c r="U5" s="2">
        <f t="shared" si="15"/>
        <v>1</v>
      </c>
      <c r="V5" s="2">
        <f t="shared" si="16"/>
        <v>2</v>
      </c>
      <c r="W5" s="2" t="str">
        <f t="shared" si="17"/>
        <v>+380</v>
      </c>
      <c r="X5" s="2" t="str">
        <f t="shared" si="18"/>
        <v>Olga Bondar - HR Manager</v>
      </c>
      <c r="Y5" s="2" t="str">
        <f>CONCATENATE(RIGHT(A5,LEN(A5)-SEARCH(" ",A5)),  ", ",      LEFT(A5,SEARCH(" ",A5)-1)  )</f>
        <v>Bondar, Olga</v>
      </c>
      <c r="Z5" s="2" t="str">
        <f t="shared" si="19"/>
        <v>gmail</v>
      </c>
      <c r="AA5" s="2" t="str">
        <f t="shared" si="20"/>
        <v>.com</v>
      </c>
    </row>
    <row r="6" spans="1:27" x14ac:dyDescent="0.3">
      <c r="A6" s="2" t="s">
        <v>16</v>
      </c>
      <c r="B6" s="3" t="s">
        <v>17</v>
      </c>
      <c r="C6" s="6" t="s">
        <v>114</v>
      </c>
      <c r="D6" s="2" t="s">
        <v>18</v>
      </c>
      <c r="E6" s="2" t="s">
        <v>19</v>
      </c>
      <c r="F6" s="2" t="str">
        <f t="shared" si="0"/>
        <v>Kateryna</v>
      </c>
      <c r="G6" s="2" t="str">
        <f t="shared" si="1"/>
        <v>Ishchenko</v>
      </c>
      <c r="H6" s="2" t="str">
        <f t="shared" si="2"/>
        <v>kate.</v>
      </c>
      <c r="I6" s="2" t="str">
        <f t="shared" si="3"/>
        <v>7755</v>
      </c>
      <c r="J6" s="2">
        <f t="shared" si="4"/>
        <v>15</v>
      </c>
      <c r="K6" s="2">
        <f t="shared" si="5"/>
        <v>7</v>
      </c>
      <c r="L6" s="7" t="str">
        <f t="shared" si="6"/>
        <v>meta.com</v>
      </c>
      <c r="M6" s="7" t="str">
        <f t="shared" si="7"/>
        <v>KATERYNA</v>
      </c>
      <c r="N6" s="2" t="str">
        <f t="shared" si="8"/>
        <v>ishchenko</v>
      </c>
      <c r="O6" s="2" t="str">
        <f t="shared" si="9"/>
        <v>Dnipro, Centralna 8</v>
      </c>
      <c r="P6" s="2" t="str">
        <f t="shared" si="10"/>
        <v>Dnipro</v>
      </c>
      <c r="Q6" s="2" t="str">
        <f t="shared" si="11"/>
        <v xml:space="preserve">Centralna </v>
      </c>
      <c r="R6" s="2" t="str">
        <f t="shared" si="12"/>
        <v>8</v>
      </c>
      <c r="S6" s="2" t="str">
        <f t="shared" si="13"/>
        <v>kate.i</v>
      </c>
      <c r="T6" s="2" t="str">
        <f t="shared" si="14"/>
        <v>katei</v>
      </c>
      <c r="U6" s="2" t="e">
        <f t="shared" si="15"/>
        <v>#VALUE!</v>
      </c>
      <c r="V6" s="2">
        <f t="shared" si="16"/>
        <v>2</v>
      </c>
      <c r="W6" s="2" t="str">
        <f t="shared" si="17"/>
        <v>+380</v>
      </c>
      <c r="X6" s="2" t="str">
        <f t="shared" si="18"/>
        <v>Kateryna Ishchenko - Software Engineer</v>
      </c>
      <c r="Y6" s="2" t="str">
        <f>CONCATENATE(RIGHT(A6,LEN(A6)-SEARCH(" ",A6)),  ", ",      LEFT(A6,SEARCH(" ",A6)-1)  )</f>
        <v>Ishchenko, Kateryna</v>
      </c>
      <c r="Z6" s="2" t="str">
        <f t="shared" si="19"/>
        <v>meta</v>
      </c>
      <c r="AA6" s="2" t="str">
        <f t="shared" si="20"/>
        <v>.com</v>
      </c>
    </row>
    <row r="7" spans="1:27" x14ac:dyDescent="0.3">
      <c r="A7" s="2" t="s">
        <v>20</v>
      </c>
      <c r="B7" s="3" t="s">
        <v>21</v>
      </c>
      <c r="C7" s="6" t="s">
        <v>115</v>
      </c>
      <c r="D7" s="2" t="s">
        <v>106</v>
      </c>
      <c r="E7" s="2" t="s">
        <v>22</v>
      </c>
      <c r="F7" s="2" t="str">
        <f t="shared" si="0"/>
        <v>Ihor</v>
      </c>
      <c r="G7" s="2" t="str">
        <f t="shared" si="1"/>
        <v>Savchenko</v>
      </c>
      <c r="H7" s="2" t="str">
        <f t="shared" si="2"/>
        <v>ihor_</v>
      </c>
      <c r="I7" s="2" t="str">
        <f t="shared" si="3"/>
        <v>9944</v>
      </c>
      <c r="J7" s="2">
        <f t="shared" si="4"/>
        <v>24</v>
      </c>
      <c r="K7" s="2">
        <f t="shared" si="5"/>
        <v>15</v>
      </c>
      <c r="L7" s="7" t="str">
        <f t="shared" si="6"/>
        <v>gmail.com</v>
      </c>
      <c r="M7" s="7" t="str">
        <f t="shared" si="7"/>
        <v>IHOR</v>
      </c>
      <c r="N7" s="2" t="str">
        <f t="shared" si="8"/>
        <v>savchenko</v>
      </c>
      <c r="O7" s="2" t="str">
        <f t="shared" si="9"/>
        <v>Kyiv, Obolonska_Naberezhna 3</v>
      </c>
      <c r="P7" s="2" t="str">
        <f t="shared" si="10"/>
        <v>Kyiv</v>
      </c>
      <c r="Q7" s="2" t="str">
        <f t="shared" si="11"/>
        <v xml:space="preserve">Obolonska_Naberezhna </v>
      </c>
      <c r="R7" s="2" t="str">
        <f t="shared" si="12"/>
        <v>3</v>
      </c>
      <c r="S7" s="2" t="str">
        <f t="shared" si="13"/>
        <v>ihor_savchenko</v>
      </c>
      <c r="T7" s="2" t="str">
        <f t="shared" si="14"/>
        <v>ihorsavchenko</v>
      </c>
      <c r="U7" s="2">
        <f t="shared" si="15"/>
        <v>1</v>
      </c>
      <c r="V7" s="2">
        <f t="shared" si="16"/>
        <v>2</v>
      </c>
      <c r="W7" s="2" t="str">
        <f t="shared" si="17"/>
        <v>+380</v>
      </c>
      <c r="X7" s="2" t="str">
        <f t="shared" si="18"/>
        <v>Ihor Savchenko - Financial Analyst</v>
      </c>
      <c r="Y7" s="2" t="str">
        <f>CONCATENATE(RIGHT(A7,LEN(A7)-SEARCH(" ",A7)),  ", ",      LEFT(A7,SEARCH(" ",A7)-1)  )</f>
        <v>Savchenko, Ihor</v>
      </c>
      <c r="Z7" s="2" t="str">
        <f t="shared" si="19"/>
        <v>gmail</v>
      </c>
      <c r="AA7" s="2" t="str">
        <f t="shared" si="20"/>
        <v>.com</v>
      </c>
    </row>
    <row r="8" spans="1:27" x14ac:dyDescent="0.3">
      <c r="A8" s="2" t="s">
        <v>23</v>
      </c>
      <c r="B8" s="3" t="s">
        <v>24</v>
      </c>
      <c r="C8" s="6" t="s">
        <v>116</v>
      </c>
      <c r="D8" s="2" t="s">
        <v>107</v>
      </c>
      <c r="E8" s="2" t="s">
        <v>25</v>
      </c>
      <c r="F8" s="2" t="str">
        <f t="shared" si="0"/>
        <v>Sofia</v>
      </c>
      <c r="G8" s="2" t="str">
        <f t="shared" si="1"/>
        <v>Kravchuk</v>
      </c>
      <c r="H8" s="2" t="str">
        <f t="shared" si="2"/>
        <v>s.kra</v>
      </c>
      <c r="I8" s="2" t="str">
        <f t="shared" si="3"/>
        <v>4000</v>
      </c>
      <c r="J8" s="2">
        <f t="shared" si="4"/>
        <v>22</v>
      </c>
      <c r="K8" s="2">
        <f t="shared" si="5"/>
        <v>11</v>
      </c>
      <c r="L8" s="7" t="str">
        <f t="shared" si="6"/>
        <v>hotmail.com</v>
      </c>
      <c r="M8" s="7" t="str">
        <f t="shared" si="7"/>
        <v>SOFIA</v>
      </c>
      <c r="N8" s="2" t="str">
        <f t="shared" si="8"/>
        <v>kravchuk</v>
      </c>
      <c r="O8" s="2" t="str">
        <f t="shared" si="9"/>
        <v>Lviv, Shevchenka 5</v>
      </c>
      <c r="P8" s="2" t="str">
        <f t="shared" si="10"/>
        <v>Lviv</v>
      </c>
      <c r="Q8" s="2" t="str">
        <f t="shared" si="11"/>
        <v xml:space="preserve">Shevchenka </v>
      </c>
      <c r="R8" s="2" t="str">
        <f t="shared" si="12"/>
        <v>5</v>
      </c>
      <c r="S8" s="2" t="str">
        <f t="shared" si="13"/>
        <v>s.kravchuk</v>
      </c>
      <c r="T8" s="2" t="str">
        <f t="shared" si="14"/>
        <v>skravchuk</v>
      </c>
      <c r="U8" s="2" t="e">
        <f t="shared" si="15"/>
        <v>#VALUE!</v>
      </c>
      <c r="V8" s="2">
        <f t="shared" si="16"/>
        <v>2</v>
      </c>
      <c r="W8" s="2" t="str">
        <f t="shared" si="17"/>
        <v>+380</v>
      </c>
      <c r="X8" s="2" t="str">
        <f t="shared" si="18"/>
        <v>Sofia Kravchuk - UI/UX Designer</v>
      </c>
      <c r="Y8" s="2" t="str">
        <f>CONCATENATE(RIGHT(A8,LEN(A8)-SEARCH(" ",A8)),  ", ",      LEFT(A8,SEARCH(" ",A8)-1)  )</f>
        <v>Kravchuk, Sofia</v>
      </c>
      <c r="Z8" s="2" t="str">
        <f t="shared" si="19"/>
        <v>hotmail</v>
      </c>
      <c r="AA8" s="2" t="str">
        <f t="shared" si="20"/>
        <v>.com</v>
      </c>
    </row>
    <row r="9" spans="1:27" x14ac:dyDescent="0.3">
      <c r="A9" s="2" t="s">
        <v>26</v>
      </c>
      <c r="B9" s="3" t="s">
        <v>27</v>
      </c>
      <c r="C9" s="6" t="s">
        <v>117</v>
      </c>
      <c r="D9" s="2" t="s">
        <v>28</v>
      </c>
      <c r="E9" s="2" t="s">
        <v>29</v>
      </c>
      <c r="F9" s="2" t="str">
        <f t="shared" si="0"/>
        <v>Oleksiy</v>
      </c>
      <c r="G9" s="2" t="str">
        <f t="shared" si="1"/>
        <v>Tkachenko</v>
      </c>
      <c r="H9" s="2" t="str">
        <f t="shared" si="2"/>
        <v>o.tka</v>
      </c>
      <c r="I9" s="2" t="str">
        <f t="shared" si="3"/>
        <v>4555</v>
      </c>
      <c r="J9" s="2">
        <f t="shared" si="4"/>
        <v>21</v>
      </c>
      <c r="K9" s="2">
        <f t="shared" si="5"/>
        <v>12</v>
      </c>
      <c r="L9" s="7" t="str">
        <f t="shared" si="6"/>
        <v>apple.com</v>
      </c>
      <c r="M9" s="7" t="str">
        <f t="shared" si="7"/>
        <v>OLEKSIY</v>
      </c>
      <c r="N9" s="2" t="str">
        <f t="shared" si="8"/>
        <v>tkachenko</v>
      </c>
      <c r="O9" s="2" t="str">
        <f t="shared" si="9"/>
        <v>Poltava, Soborna 12</v>
      </c>
      <c r="P9" s="2" t="str">
        <f t="shared" si="10"/>
        <v>Poltava</v>
      </c>
      <c r="Q9" s="2" t="str">
        <f t="shared" si="11"/>
        <v xml:space="preserve">Soborna </v>
      </c>
      <c r="R9" s="2" t="str">
        <f t="shared" si="12"/>
        <v>12</v>
      </c>
      <c r="S9" s="2" t="str">
        <f t="shared" si="13"/>
        <v>o.tkachenko</v>
      </c>
      <c r="T9" s="2" t="str">
        <f t="shared" si="14"/>
        <v>otkachenko</v>
      </c>
      <c r="U9" s="2" t="e">
        <f t="shared" si="15"/>
        <v>#VALUE!</v>
      </c>
      <c r="V9" s="2">
        <f t="shared" si="16"/>
        <v>2</v>
      </c>
      <c r="W9" s="2" t="str">
        <f t="shared" si="17"/>
        <v>+380</v>
      </c>
      <c r="X9" s="2" t="str">
        <f t="shared" si="18"/>
        <v>Oleksiy Tkachenko - Product Owner</v>
      </c>
      <c r="Y9" s="2" t="str">
        <f>CONCATENATE(RIGHT(A9,LEN(A9)-SEARCH(" ",A9)),  ", ",      LEFT(A9,SEARCH(" ",A9)-1)  )</f>
        <v>Tkachenko, Oleksiy</v>
      </c>
      <c r="Z9" s="2" t="str">
        <f t="shared" si="19"/>
        <v>apple</v>
      </c>
      <c r="AA9" s="2" t="str">
        <f t="shared" si="20"/>
        <v>.com</v>
      </c>
    </row>
    <row r="10" spans="1:27" x14ac:dyDescent="0.3">
      <c r="A10" s="2" t="s">
        <v>30</v>
      </c>
      <c r="B10" s="3" t="s">
        <v>31</v>
      </c>
      <c r="C10" s="6" t="s">
        <v>118</v>
      </c>
      <c r="D10" s="2" t="s">
        <v>32</v>
      </c>
      <c r="E10" s="2" t="s">
        <v>33</v>
      </c>
      <c r="F10" s="2" t="str">
        <f t="shared" si="0"/>
        <v>Mariya</v>
      </c>
      <c r="G10" s="2" t="str">
        <f t="shared" si="1"/>
        <v>Polishchuk</v>
      </c>
      <c r="H10" s="2" t="str">
        <f t="shared" si="2"/>
        <v>maria</v>
      </c>
      <c r="I10" s="2" t="str">
        <f t="shared" si="3"/>
        <v>8899</v>
      </c>
      <c r="J10" s="2">
        <f t="shared" si="4"/>
        <v>24</v>
      </c>
      <c r="K10" s="2">
        <f t="shared" si="5"/>
        <v>13</v>
      </c>
      <c r="L10" s="7" t="str">
        <f t="shared" si="6"/>
        <v>outlook.com</v>
      </c>
      <c r="M10" s="7" t="str">
        <f t="shared" si="7"/>
        <v>MARIYA</v>
      </c>
      <c r="N10" s="2" t="str">
        <f t="shared" si="8"/>
        <v>polishchuk</v>
      </c>
      <c r="O10" s="2" t="str">
        <f t="shared" si="9"/>
        <v>Kyiv, Holosiivska 19</v>
      </c>
      <c r="P10" s="2" t="str">
        <f t="shared" si="10"/>
        <v>Kyiv</v>
      </c>
      <c r="Q10" s="2" t="str">
        <f t="shared" si="11"/>
        <v xml:space="preserve">Holosiivska </v>
      </c>
      <c r="R10" s="2" t="str">
        <f t="shared" si="12"/>
        <v>19</v>
      </c>
      <c r="S10" s="2" t="str">
        <f t="shared" si="13"/>
        <v>maria.polish</v>
      </c>
      <c r="T10" s="2" t="str">
        <f t="shared" si="14"/>
        <v>mariapolish</v>
      </c>
      <c r="U10" s="2" t="e">
        <f t="shared" si="15"/>
        <v>#VALUE!</v>
      </c>
      <c r="V10" s="2">
        <f t="shared" si="16"/>
        <v>2</v>
      </c>
      <c r="W10" s="2" t="str">
        <f t="shared" si="17"/>
        <v>+380</v>
      </c>
      <c r="X10" s="2" t="str">
        <f t="shared" si="18"/>
        <v>Mariya Polishchuk - Marketing Specialist</v>
      </c>
      <c r="Y10" s="2" t="str">
        <f>CONCATENATE(RIGHT(A10,LEN(A10)-SEARCH(" ",A10)),  ", ",      LEFT(A10,SEARCH(" ",A10)-1)  )</f>
        <v>Polishchuk, Mariya</v>
      </c>
      <c r="Z10" s="2" t="str">
        <f t="shared" si="19"/>
        <v>outlook</v>
      </c>
      <c r="AA10" s="2" t="str">
        <f t="shared" si="20"/>
        <v>.com</v>
      </c>
    </row>
    <row r="11" spans="1:27" x14ac:dyDescent="0.3">
      <c r="A11" s="2" t="s">
        <v>34</v>
      </c>
      <c r="B11" s="3" t="s">
        <v>35</v>
      </c>
      <c r="C11" s="6" t="s">
        <v>119</v>
      </c>
      <c r="D11" s="2" t="s">
        <v>36</v>
      </c>
      <c r="E11" s="2" t="s">
        <v>37</v>
      </c>
      <c r="F11" s="2" t="str">
        <f t="shared" si="0"/>
        <v>Yaroslav</v>
      </c>
      <c r="G11" s="2" t="str">
        <f t="shared" si="1"/>
        <v>Sydorenko</v>
      </c>
      <c r="H11" s="2" t="str">
        <f t="shared" si="2"/>
        <v>yarik</v>
      </c>
      <c r="I11" s="2" t="str">
        <f t="shared" si="3"/>
        <v>7766</v>
      </c>
      <c r="J11" s="2">
        <f t="shared" si="4"/>
        <v>19</v>
      </c>
      <c r="K11" s="2">
        <f t="shared" si="5"/>
        <v>10</v>
      </c>
      <c r="L11" s="7" t="str">
        <f t="shared" si="6"/>
        <v>proton.me</v>
      </c>
      <c r="M11" s="7" t="str">
        <f t="shared" si="7"/>
        <v>YAROSLAV</v>
      </c>
      <c r="N11" s="2" t="str">
        <f t="shared" si="8"/>
        <v>sydorenko</v>
      </c>
      <c r="O11" s="2" t="str">
        <f t="shared" si="9"/>
        <v>Odesa, Lanzheronivska 7</v>
      </c>
      <c r="P11" s="2" t="str">
        <f t="shared" si="10"/>
        <v>Odesa</v>
      </c>
      <c r="Q11" s="2" t="str">
        <f t="shared" si="11"/>
        <v xml:space="preserve">Lanzheronivska </v>
      </c>
      <c r="R11" s="2" t="str">
        <f t="shared" si="12"/>
        <v>7</v>
      </c>
      <c r="S11" s="2" t="str">
        <f t="shared" si="13"/>
        <v>yarik.sid</v>
      </c>
      <c r="T11" s="2" t="str">
        <f t="shared" si="14"/>
        <v>yariksid</v>
      </c>
      <c r="U11" s="2" t="e">
        <f t="shared" si="15"/>
        <v>#VALUE!</v>
      </c>
      <c r="V11" s="2">
        <f t="shared" si="16"/>
        <v>2</v>
      </c>
      <c r="W11" s="2" t="str">
        <f t="shared" si="17"/>
        <v>+380</v>
      </c>
      <c r="X11" s="2" t="str">
        <f t="shared" si="18"/>
        <v>Yaroslav Sydorenko - QA Engineer</v>
      </c>
      <c r="Y11" s="2" t="str">
        <f>CONCATENATE(RIGHT(A11,LEN(A11)-SEARCH(" ",A11)),  ", ",      LEFT(A11,SEARCH(" ",A11)-1)  )</f>
        <v>Sydorenko, Yaroslav</v>
      </c>
      <c r="Z11" s="2" t="str">
        <f t="shared" si="19"/>
        <v>proton</v>
      </c>
      <c r="AA11" s="2" t="str">
        <f t="shared" si="20"/>
        <v>.me</v>
      </c>
    </row>
    <row r="12" spans="1:27" x14ac:dyDescent="0.3">
      <c r="H12" s="2" t="str">
        <f t="shared" si="2"/>
        <v/>
      </c>
    </row>
    <row r="14" spans="1:27" x14ac:dyDescent="0.3">
      <c r="D14" s="2">
        <f>LEN(D2)</f>
        <v>21</v>
      </c>
      <c r="E14" s="2">
        <f>21-6</f>
        <v>15</v>
      </c>
      <c r="F14" s="2">
        <f>LEN(C50)</f>
        <v>2</v>
      </c>
    </row>
    <row r="16" spans="1:27" x14ac:dyDescent="0.3">
      <c r="A16" s="1"/>
    </row>
    <row r="18" spans="1:4" x14ac:dyDescent="0.3">
      <c r="A18" s="1" t="s">
        <v>43</v>
      </c>
    </row>
    <row r="20" spans="1:4" x14ac:dyDescent="0.3">
      <c r="A20" s="8">
        <v>1</v>
      </c>
      <c r="B20" s="2" t="s">
        <v>61</v>
      </c>
      <c r="C20" s="2" t="str">
        <f>LEFT(A2,SEARCH(" ",A2)-1)</f>
        <v>Anna</v>
      </c>
      <c r="D20" s="7" t="s">
        <v>82</v>
      </c>
    </row>
    <row r="21" spans="1:4" x14ac:dyDescent="0.3">
      <c r="A21" s="8"/>
    </row>
    <row r="22" spans="1:4" x14ac:dyDescent="0.3">
      <c r="A22" s="13">
        <v>2</v>
      </c>
      <c r="B22" s="9" t="s">
        <v>62</v>
      </c>
      <c r="C22" s="2" t="str">
        <f>RIGHT(A2,LEN(A2)-SEARCH(" ",A2))</f>
        <v>Kovalenko</v>
      </c>
      <c r="D22" s="7" t="s">
        <v>83</v>
      </c>
    </row>
    <row r="23" spans="1:4" x14ac:dyDescent="0.3">
      <c r="A23" s="8"/>
    </row>
    <row r="24" spans="1:4" x14ac:dyDescent="0.3">
      <c r="A24" s="8">
        <v>3</v>
      </c>
      <c r="B24" s="2" t="s">
        <v>63</v>
      </c>
      <c r="C24" s="2" t="str">
        <f>LEFT(B2,5)</f>
        <v>anna.</v>
      </c>
      <c r="D24" s="7" t="s">
        <v>84</v>
      </c>
    </row>
    <row r="25" spans="1:4" x14ac:dyDescent="0.3">
      <c r="A25" s="8"/>
    </row>
    <row r="26" spans="1:4" x14ac:dyDescent="0.3">
      <c r="A26" s="8">
        <v>4</v>
      </c>
      <c r="B26" s="2" t="s">
        <v>64</v>
      </c>
      <c r="C26" s="2" t="str">
        <f>RIGHT(C2,4)</f>
        <v>4567</v>
      </c>
      <c r="D26" s="7" t="s">
        <v>85</v>
      </c>
    </row>
    <row r="27" spans="1:4" x14ac:dyDescent="0.3">
      <c r="A27" s="8"/>
    </row>
    <row r="28" spans="1:4" x14ac:dyDescent="0.3">
      <c r="A28" s="8">
        <v>5</v>
      </c>
      <c r="B28" s="2" t="s">
        <v>65</v>
      </c>
      <c r="C28" s="2">
        <f>LEN(B2)</f>
        <v>24</v>
      </c>
      <c r="D28" s="7" t="s">
        <v>86</v>
      </c>
    </row>
    <row r="29" spans="1:4" x14ac:dyDescent="0.3">
      <c r="A29" s="8"/>
    </row>
    <row r="30" spans="1:4" ht="23" x14ac:dyDescent="0.3">
      <c r="A30" s="8">
        <v>6</v>
      </c>
      <c r="B30" s="2" t="s">
        <v>66</v>
      </c>
      <c r="C30" s="2">
        <f>SEARCH("@",B2)</f>
        <v>15</v>
      </c>
      <c r="D30" s="7" t="s">
        <v>87</v>
      </c>
    </row>
    <row r="31" spans="1:4" x14ac:dyDescent="0.3">
      <c r="A31" s="8"/>
    </row>
    <row r="32" spans="1:4" x14ac:dyDescent="0.3">
      <c r="A32" s="13">
        <v>7</v>
      </c>
      <c r="B32" s="9" t="s">
        <v>44</v>
      </c>
      <c r="C32" s="2" t="str">
        <f>MID(B2,SEARCH("@",B2)+1,LEN(B2)-SEARCH("@",B2))</f>
        <v>gmail.com</v>
      </c>
      <c r="D32" s="7" t="s">
        <v>88</v>
      </c>
    </row>
    <row r="33" spans="1:4" x14ac:dyDescent="0.3">
      <c r="A33" s="8"/>
    </row>
    <row r="34" spans="1:4" x14ac:dyDescent="0.3">
      <c r="A34" s="8">
        <v>8</v>
      </c>
      <c r="B34" s="2" t="s">
        <v>67</v>
      </c>
      <c r="C34" s="2" t="str">
        <f>UPPER(F2)</f>
        <v>ANNA</v>
      </c>
      <c r="D34" s="7" t="s">
        <v>89</v>
      </c>
    </row>
    <row r="35" spans="1:4" x14ac:dyDescent="0.3">
      <c r="A35" s="8"/>
    </row>
    <row r="36" spans="1:4" x14ac:dyDescent="0.3">
      <c r="A36" s="8">
        <v>9</v>
      </c>
      <c r="B36" s="2" t="s">
        <v>68</v>
      </c>
      <c r="C36" s="2" t="str">
        <f>LOWER(G2)</f>
        <v>kovalenko</v>
      </c>
      <c r="D36" s="7" t="s">
        <v>90</v>
      </c>
    </row>
    <row r="37" spans="1:4" x14ac:dyDescent="0.3">
      <c r="A37" s="8"/>
    </row>
    <row r="38" spans="1:4" x14ac:dyDescent="0.3">
      <c r="A38" s="8">
        <v>10</v>
      </c>
      <c r="B38" s="2" t="s">
        <v>69</v>
      </c>
      <c r="C38" s="2" t="str">
        <f>TRIM(D2)</f>
        <v>Kyiv, Khreshchatyk 15</v>
      </c>
      <c r="D38" s="7" t="s">
        <v>91</v>
      </c>
    </row>
    <row r="39" spans="1:4" x14ac:dyDescent="0.3">
      <c r="A39" s="8"/>
    </row>
    <row r="42" spans="1:4" x14ac:dyDescent="0.3">
      <c r="A42" s="1" t="s">
        <v>45</v>
      </c>
    </row>
    <row r="44" spans="1:4" x14ac:dyDescent="0.3">
      <c r="A44" s="8">
        <v>11</v>
      </c>
      <c r="B44" s="2" t="s">
        <v>70</v>
      </c>
      <c r="C44" s="2" t="str">
        <f>LEFT(D2,SEARCH(",",D2)-1)</f>
        <v>Kyiv</v>
      </c>
      <c r="D44" s="7" t="s">
        <v>101</v>
      </c>
    </row>
    <row r="45" spans="1:4" x14ac:dyDescent="0.3">
      <c r="A45" s="8"/>
      <c r="B45" s="4" t="s">
        <v>46</v>
      </c>
    </row>
    <row r="46" spans="1:4" x14ac:dyDescent="0.3">
      <c r="A46" s="8"/>
    </row>
    <row r="47" spans="1:4" x14ac:dyDescent="0.3">
      <c r="A47" s="13">
        <v>12</v>
      </c>
      <c r="B47" s="9" t="s">
        <v>47</v>
      </c>
      <c r="C47" s="2" t="str">
        <f>MID(D2,      SEARCH(",",D2)+2,        SEARCH(" ",D2,SEARCH(" ",D2)+1)          -       SEARCH(",",D2)-1)</f>
        <v xml:space="preserve">Khreshchatyk </v>
      </c>
      <c r="D47" s="7" t="s">
        <v>102</v>
      </c>
    </row>
    <row r="48" spans="1:4" x14ac:dyDescent="0.3">
      <c r="A48" s="8"/>
      <c r="B48" s="4" t="s">
        <v>48</v>
      </c>
    </row>
    <row r="49" spans="1:4" x14ac:dyDescent="0.3">
      <c r="A49" s="8"/>
    </row>
    <row r="50" spans="1:4" x14ac:dyDescent="0.3">
      <c r="A50" s="13">
        <v>13</v>
      </c>
      <c r="B50" s="9" t="s">
        <v>49</v>
      </c>
      <c r="C50" s="2" t="str">
        <f>RIGHT(D2,LEN(D2)-SEARCH(" ",D2, SEARCH(" ",D2)+1))</f>
        <v>15</v>
      </c>
      <c r="D50" s="7" t="s">
        <v>105</v>
      </c>
    </row>
    <row r="51" spans="1:4" x14ac:dyDescent="0.3">
      <c r="A51" s="8"/>
    </row>
    <row r="52" spans="1:4" ht="23" x14ac:dyDescent="0.3">
      <c r="A52" s="8">
        <v>14</v>
      </c>
      <c r="B52" s="2" t="s">
        <v>71</v>
      </c>
      <c r="C52" s="2" t="str">
        <f>LEFT(B2,SEARCH("@",B2)-1)</f>
        <v>anna.kovalenko</v>
      </c>
      <c r="D52" s="7" t="s">
        <v>108</v>
      </c>
    </row>
    <row r="53" spans="1:4" x14ac:dyDescent="0.3">
      <c r="A53" s="8"/>
    </row>
    <row r="54" spans="1:4" x14ac:dyDescent="0.3">
      <c r="A54" s="13">
        <v>15</v>
      </c>
      <c r="B54" s="9" t="s">
        <v>50</v>
      </c>
      <c r="C54" s="2" t="str">
        <f>SUBSTITUTE(SUBSTITUTE(S2,".",""),"_","")</f>
        <v>annakovalenko</v>
      </c>
      <c r="D54" s="7" t="s">
        <v>109</v>
      </c>
    </row>
    <row r="55" spans="1:4" x14ac:dyDescent="0.3">
      <c r="A55" s="8"/>
      <c r="B55" s="4" t="s">
        <v>51</v>
      </c>
    </row>
    <row r="56" spans="1:4" x14ac:dyDescent="0.3">
      <c r="A56" s="8"/>
    </row>
    <row r="57" spans="1:4" ht="23" x14ac:dyDescent="0.3">
      <c r="A57" s="13">
        <v>16</v>
      </c>
      <c r="B57" s="9" t="s">
        <v>72</v>
      </c>
      <c r="C57" s="2">
        <f>SEARCH("gmail",L2)</f>
        <v>1</v>
      </c>
      <c r="D57" s="7" t="s">
        <v>120</v>
      </c>
    </row>
    <row r="58" spans="1:4" x14ac:dyDescent="0.3">
      <c r="A58" s="8"/>
    </row>
    <row r="59" spans="1:4" x14ac:dyDescent="0.3">
      <c r="A59" s="13">
        <v>17</v>
      </c>
      <c r="B59" s="9" t="s">
        <v>52</v>
      </c>
      <c r="C59" s="2">
        <f>MIN(
IFERROR(SEARCH("0",C2),999),
IFERROR(SEARCH("1",C2),999),
IFERROR(SEARCH("2",C2),999),
IFERROR(SEARCH("3",C2),999),
IFERROR(SEARCH("4",C2),999),
IFERROR(SEARCH("5",C2),999),
IFERROR(SEARCH("6",C2),999),
IFERROR(SEARCH("7",C2),999),
IFERROR(SEARCH("8",C2),999),
IFERROR(SEARCH("9",C2),999))</f>
        <v>2</v>
      </c>
      <c r="D59" s="16" t="s">
        <v>126</v>
      </c>
    </row>
    <row r="60" spans="1:4" x14ac:dyDescent="0.3">
      <c r="A60" s="8"/>
      <c r="D60" s="15"/>
    </row>
    <row r="61" spans="1:4" ht="23" x14ac:dyDescent="0.3">
      <c r="A61" s="8">
        <v>18</v>
      </c>
      <c r="B61" s="2" t="s">
        <v>73</v>
      </c>
      <c r="C61" s="2" t="str">
        <f>LEFT(C2,4)</f>
        <v>+380</v>
      </c>
      <c r="D61" s="7" t="s">
        <v>122</v>
      </c>
    </row>
    <row r="62" spans="1:4" x14ac:dyDescent="0.3">
      <c r="A62" s="8"/>
    </row>
    <row r="63" spans="1:4" x14ac:dyDescent="0.3">
      <c r="A63" s="8">
        <v>19</v>
      </c>
      <c r="B63" s="2" t="s">
        <v>53</v>
      </c>
      <c r="C63" s="2" t="str">
        <f>CONCATENATE(A2," - ",E2)</f>
        <v>Anna Kovalenko - Data Analyst</v>
      </c>
      <c r="D63" s="7" t="s">
        <v>123</v>
      </c>
    </row>
    <row r="64" spans="1:4" ht="23" x14ac:dyDescent="0.3">
      <c r="A64" s="8"/>
      <c r="B64" s="5" t="s">
        <v>54</v>
      </c>
    </row>
    <row r="65" spans="1:4" x14ac:dyDescent="0.3">
      <c r="A65" s="8"/>
    </row>
    <row r="66" spans="1:4" x14ac:dyDescent="0.3">
      <c r="A66" s="13">
        <v>20</v>
      </c>
      <c r="B66" s="9" t="s">
        <v>55</v>
      </c>
      <c r="C66" s="2" t="str">
        <f>CONCATENATE(RIGHT(A2,LEN(A2)-SEARCH(" ",A2)),  ", ",      LEFT(A2,SEARCH(" ",A2)-1)  )</f>
        <v>Kovalenko, Anna</v>
      </c>
      <c r="D66" s="7" t="s">
        <v>124</v>
      </c>
    </row>
    <row r="67" spans="1:4" ht="23" x14ac:dyDescent="0.3">
      <c r="A67" s="8"/>
      <c r="B67" s="5" t="s">
        <v>56</v>
      </c>
    </row>
    <row r="68" spans="1:4" x14ac:dyDescent="0.3">
      <c r="C68" s="10"/>
    </row>
    <row r="69" spans="1:4" x14ac:dyDescent="0.3">
      <c r="C69" s="14"/>
    </row>
    <row r="71" spans="1:4" x14ac:dyDescent="0.3">
      <c r="A71" s="1" t="s">
        <v>57</v>
      </c>
    </row>
    <row r="73" spans="1:4" x14ac:dyDescent="0.3">
      <c r="A73" s="8">
        <v>21</v>
      </c>
      <c r="B73" s="2" t="s">
        <v>74</v>
      </c>
      <c r="C73" s="2" t="str">
        <f>MID(B2,SEARCH("@",B2)+1,SEARCH(".",B2,SEARCH("@",B2))- SEARCH("@",B2)-1)</f>
        <v>gmail</v>
      </c>
      <c r="D73" s="7" t="s">
        <v>127</v>
      </c>
    </row>
    <row r="74" spans="1:4" x14ac:dyDescent="0.3">
      <c r="A74" s="8"/>
      <c r="B74" s="2" t="s">
        <v>58</v>
      </c>
    </row>
    <row r="75" spans="1:4" x14ac:dyDescent="0.3">
      <c r="A75" s="8"/>
    </row>
    <row r="76" spans="1:4" x14ac:dyDescent="0.3">
      <c r="A76" s="8">
        <v>22</v>
      </c>
      <c r="B76" s="2" t="s">
        <v>75</v>
      </c>
      <c r="C76" s="2" t="str">
        <f>RIGHT(B2,LEN(B2)-SEARCH(".",B2,SEARCH("@",B2))+1)</f>
        <v>.com</v>
      </c>
      <c r="D76" s="7" t="s">
        <v>129</v>
      </c>
    </row>
    <row r="77" spans="1:4" x14ac:dyDescent="0.3">
      <c r="A77" s="8"/>
    </row>
    <row r="78" spans="1:4" x14ac:dyDescent="0.3">
      <c r="A78" s="8">
        <v>23</v>
      </c>
      <c r="B78" s="2" t="s">
        <v>76</v>
      </c>
      <c r="C78" s="2" t="str">
        <f>SUBSTITUTE(C2,"+","")</f>
        <v>380501234567</v>
      </c>
      <c r="D78" s="7" t="s">
        <v>133</v>
      </c>
    </row>
    <row r="79" spans="1:4" x14ac:dyDescent="0.3">
      <c r="A79" s="8"/>
    </row>
    <row r="80" spans="1:4" ht="23" x14ac:dyDescent="0.3">
      <c r="A80" s="8">
        <v>24</v>
      </c>
      <c r="B80" s="2" t="s">
        <v>77</v>
      </c>
      <c r="C80" s="2" t="str">
        <f>SUBSTITUTE(B2,"@gmail.com","@company.com")</f>
        <v>anna.kovalenko@company.com</v>
      </c>
      <c r="D80" s="7" t="s">
        <v>132</v>
      </c>
    </row>
    <row r="81" spans="1:4" x14ac:dyDescent="0.3">
      <c r="A81" s="8"/>
    </row>
    <row r="82" spans="1:4" x14ac:dyDescent="0.3">
      <c r="A82" s="8">
        <v>25</v>
      </c>
      <c r="B82" s="2" t="s">
        <v>78</v>
      </c>
      <c r="C82" s="2" t="str">
        <f>CONCATENATE(LEFT(A2,1),".",RIGHT(A2,LEN(A2)-SEARCH(" ",A2)))</f>
        <v>A.Kovalenko</v>
      </c>
      <c r="D82" s="7" t="s">
        <v>131</v>
      </c>
    </row>
    <row r="83" spans="1:4" ht="23" x14ac:dyDescent="0.3">
      <c r="A83" s="8"/>
      <c r="B83" s="2" t="s">
        <v>79</v>
      </c>
    </row>
    <row r="84" spans="1:4" x14ac:dyDescent="0.3">
      <c r="A84" s="8"/>
    </row>
    <row r="85" spans="1:4" x14ac:dyDescent="0.3">
      <c r="A85" s="8">
        <v>26</v>
      </c>
      <c r="B85" s="2" t="s">
        <v>59</v>
      </c>
      <c r="C85" s="2" t="str">
        <f>LEFT(B2,SEARCH("@",B2)-1)</f>
        <v>anna.kovalenko</v>
      </c>
      <c r="D85" s="7" t="s">
        <v>108</v>
      </c>
    </row>
    <row r="86" spans="1:4" ht="23" x14ac:dyDescent="0.3">
      <c r="A86" s="8"/>
      <c r="B86" s="5" t="s">
        <v>60</v>
      </c>
    </row>
    <row r="87" spans="1:4" x14ac:dyDescent="0.3">
      <c r="A87" s="8"/>
    </row>
    <row r="88" spans="1:4" ht="46" x14ac:dyDescent="0.3">
      <c r="A88" s="8">
        <v>27</v>
      </c>
      <c r="B88" s="10" t="s">
        <v>80</v>
      </c>
      <c r="C88" s="2" t="str">
        <f>CONCATENATE(LEFT(A2,3),RIGHT(C2,3))</f>
        <v>Ann567</v>
      </c>
      <c r="D88" s="7" t="s">
        <v>104</v>
      </c>
    </row>
    <row r="89" spans="1:4" ht="23" x14ac:dyDescent="0.3">
      <c r="B89" s="2" t="s">
        <v>81</v>
      </c>
    </row>
  </sheetData>
  <hyperlinks>
    <hyperlink ref="B2" r:id="rId1" display="mailto:anna.kovalenko@gmail.com" xr:uid="{FEF7D5E8-591F-2A41-BBE8-FE107E7653E4}"/>
    <hyperlink ref="B3" r:id="rId2" display="mailto:p.melnyk@ukr.net" xr:uid="{729682E5-8EA7-314A-8C7C-BE52BFE7513D}"/>
    <hyperlink ref="B4" r:id="rId3" display="mailto:d.shevchenko@yahoo.com" xr:uid="{0C3313D8-2830-F348-8489-582B35EC4F3A}"/>
    <hyperlink ref="B5" r:id="rId4" display="mailto:bondar.olga@gmail.com" xr:uid="{1F7A304C-CA6B-3441-9E50-71CDFD4BBBC7}"/>
    <hyperlink ref="B6" r:id="rId5" display="mailto:kate.i@meta.com" xr:uid="{BD1A0264-06E7-9D4E-B773-3B6842A93948}"/>
    <hyperlink ref="B7" r:id="rId6" display="mailto:ihor_savchenko@gmail.com" xr:uid="{CD11A78D-A430-6149-AA80-E0BC1A949DA2}"/>
    <hyperlink ref="B8" r:id="rId7" display="mailto:s.kravchuk@hotmail.com" xr:uid="{9131D881-E04D-E04C-9FDE-558C6BEE9D4A}"/>
    <hyperlink ref="B9" r:id="rId8" display="mailto:o.tkachenko@apple.com" xr:uid="{3628D63B-1DD8-D145-9F4E-5BDD02610D87}"/>
    <hyperlink ref="B10" r:id="rId9" display="mailto:maria.polish@outlook.com" xr:uid="{882DBDC6-5E94-D74B-90B8-26CFC144169F}"/>
    <hyperlink ref="B11" r:id="rId10" display="mailto:yarik.sid@proton.me" xr:uid="{848AB28E-FD1A-4046-BA5F-345EFD7691F8}"/>
  </hyperlinks>
  <pageMargins left="0.7" right="0.7" top="0.75" bottom="0.75" header="0.3" footer="0.3"/>
  <pageSetup paperSize="9" orientation="portrait" horizontalDpi="0" verticalDpi="0"/>
  <ignoredErrors>
    <ignoredError sqref="C2 C3:C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Тетяна Парфенюк</dc:creator>
  <cp:lastModifiedBy>Тетяна Парфенюк</cp:lastModifiedBy>
  <dcterms:created xsi:type="dcterms:W3CDTF">2025-10-31T08:52:13Z</dcterms:created>
  <dcterms:modified xsi:type="dcterms:W3CDTF">2025-10-31T11:32:02Z</dcterms:modified>
</cp:coreProperties>
</file>