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tianka/Documents/"/>
    </mc:Choice>
  </mc:AlternateContent>
  <xr:revisionPtr revIDLastSave="0" documentId="8_{035929CF-FC88-4348-B7A0-F1F7BC57E07C}" xr6:coauthVersionLast="47" xr6:coauthVersionMax="47" xr10:uidLastSave="{00000000-0000-0000-0000-000000000000}"/>
  <bookViews>
    <workbookView xWindow="0" yWindow="620" windowWidth="28800" windowHeight="15740" xr2:uid="{2974B20F-BC2B-9649-823B-AB1AB37DBF5A}"/>
  </bookViews>
  <sheets>
    <sheet name="З відповідям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2" l="1"/>
  <c r="B67" i="2" a="1"/>
  <c r="B67" i="2" s="1"/>
  <c r="B65" i="2"/>
  <c r="B62" i="2" a="1"/>
  <c r="B62" i="2" s="1"/>
  <c r="B59" i="2"/>
  <c r="B52" i="2"/>
  <c r="B50" i="2"/>
  <c r="B48" i="2"/>
  <c r="F45" i="2"/>
  <c r="B45" i="2"/>
  <c r="B42" i="2"/>
  <c r="B34" i="2"/>
  <c r="B33" i="2"/>
  <c r="B27" i="2"/>
  <c r="B21" i="2"/>
  <c r="B19" i="2"/>
  <c r="B17" i="2"/>
  <c r="B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<sst xmlns="http://schemas.openxmlformats.org/spreadsheetml/2006/main" count="87" uniqueCount="79">
  <si>
    <t>Product ID</t>
  </si>
  <si>
    <t>Product Name</t>
  </si>
  <si>
    <t>Category</t>
  </si>
  <si>
    <t>Price</t>
  </si>
  <si>
    <t>Stock</t>
  </si>
  <si>
    <t>Supplier</t>
  </si>
  <si>
    <t>City</t>
  </si>
  <si>
    <t>Coffee Beans</t>
  </si>
  <si>
    <t>Beverages</t>
  </si>
  <si>
    <t>Aroma Supply</t>
  </si>
  <si>
    <t>Seattle</t>
  </si>
  <si>
    <t>Green Tea</t>
  </si>
  <si>
    <t>Nature Line</t>
  </si>
  <si>
    <t>Portland</t>
  </si>
  <si>
    <t>Chocolate Bar</t>
  </si>
  <si>
    <t>Snacks</t>
  </si>
  <si>
    <t>SweetWorks</t>
  </si>
  <si>
    <t>Denver</t>
  </si>
  <si>
    <t>Almond Milk</t>
  </si>
  <si>
    <t>Dairy-Free</t>
  </si>
  <si>
    <t>Vega Foods</t>
  </si>
  <si>
    <t>Austin</t>
  </si>
  <si>
    <t>Oat Cookies</t>
  </si>
  <si>
    <t>Crunch Co.</t>
  </si>
  <si>
    <t>Chicago</t>
  </si>
  <si>
    <t>Protein Powder</t>
  </si>
  <si>
    <t>Supplements</t>
  </si>
  <si>
    <t>FitLife Labs</t>
  </si>
  <si>
    <t>Miami</t>
  </si>
  <si>
    <t>Herbal Shampoo</t>
  </si>
  <si>
    <t>Cosmetics</t>
  </si>
  <si>
    <t>Pure Essence</t>
  </si>
  <si>
    <t>San Diego</t>
  </si>
  <si>
    <t>Vitamin C</t>
  </si>
  <si>
    <t>🟢 Рівень 1 – Базові пошуки</t>
  </si>
  <si>
    <r>
      <t xml:space="preserve">Знайди </t>
    </r>
    <r>
      <rPr>
        <b/>
        <sz val="12"/>
        <color theme="1"/>
        <rFont val="Aptos Narrow"/>
        <family val="2"/>
        <scheme val="minor"/>
      </rPr>
      <t>ціну товару "Chocolate Bar"</t>
    </r>
    <r>
      <rPr>
        <sz val="12"/>
        <color theme="1"/>
        <rFont val="Aptos Narrow"/>
        <family val="2"/>
        <scheme val="minor"/>
      </rPr>
      <t>.</t>
    </r>
  </si>
  <si>
    <r>
      <t xml:space="preserve">Знайди </t>
    </r>
    <r>
      <rPr>
        <b/>
        <sz val="12"/>
        <color theme="1"/>
        <rFont val="Aptos Narrow"/>
        <family val="2"/>
        <scheme val="minor"/>
      </rPr>
      <t>категорію товару з Product ID = 206.</t>
    </r>
  </si>
  <si>
    <r>
      <t xml:space="preserve">Поверни </t>
    </r>
    <r>
      <rPr>
        <b/>
        <sz val="12"/>
        <color theme="1"/>
        <rFont val="Aptos Narrow"/>
        <family val="2"/>
        <scheme val="minor"/>
      </rPr>
      <t>назву постачальника</t>
    </r>
    <r>
      <rPr>
        <sz val="12"/>
        <color theme="1"/>
        <rFont val="Aptos Narrow"/>
        <family val="2"/>
        <scheme val="minor"/>
      </rPr>
      <t xml:space="preserve"> для Product ID, який введено у клітинку G2 (динамічно).</t>
    </r>
  </si>
  <si>
    <r>
      <t xml:space="preserve">Якщо шукати </t>
    </r>
    <r>
      <rPr>
        <b/>
        <sz val="12"/>
        <color theme="1"/>
        <rFont val="Aptos Narrow"/>
        <family val="2"/>
        <scheme val="minor"/>
      </rPr>
      <t>"Orange Juice"</t>
    </r>
    <r>
      <rPr>
        <sz val="12"/>
        <color theme="1"/>
        <rFont val="Aptos Narrow"/>
        <family val="2"/>
        <scheme val="minor"/>
      </rPr>
      <t xml:space="preserve">, поверни повідомлення </t>
    </r>
    <r>
      <rPr>
        <sz val="10"/>
        <color theme="1"/>
        <rFont val="Arial Unicode MS"/>
        <family val="2"/>
      </rPr>
      <t>"Product not found"</t>
    </r>
    <r>
      <rPr>
        <sz val="12"/>
        <color theme="1"/>
        <rFont val="Aptos Narrow"/>
        <family val="2"/>
        <scheme val="minor"/>
      </rPr>
      <t>.</t>
    </r>
  </si>
  <si>
    <t>🟡 Рівень 2 – Пошук за умовами</t>
  </si>
  <si>
    <r>
      <t xml:space="preserve">Знайди </t>
    </r>
    <r>
      <rPr>
        <b/>
        <sz val="12"/>
        <color theme="1"/>
        <rFont val="Aptos Narrow"/>
        <family val="2"/>
        <scheme val="minor"/>
      </rPr>
      <t>кількість на складі (Stock)</t>
    </r>
    <r>
      <rPr>
        <sz val="12"/>
        <color theme="1"/>
        <rFont val="Aptos Narrow"/>
        <family val="2"/>
        <scheme val="minor"/>
      </rPr>
      <t xml:space="preserve"> товару з </t>
    </r>
    <r>
      <rPr>
        <b/>
        <sz val="12"/>
        <color theme="1"/>
        <rFont val="Aptos Narrow"/>
        <family val="2"/>
        <scheme val="minor"/>
      </rPr>
      <t>найвищою ціною</t>
    </r>
    <r>
      <rPr>
        <sz val="12"/>
        <color theme="1"/>
        <rFont val="Aptos Narrow"/>
        <family val="2"/>
        <scheme val="minor"/>
      </rPr>
      <t>.</t>
    </r>
  </si>
  <si>
    <r>
      <t xml:space="preserve">Знайди </t>
    </r>
    <r>
      <rPr>
        <b/>
        <sz val="12"/>
        <color theme="1"/>
        <rFont val="Aptos Narrow"/>
        <family val="2"/>
        <scheme val="minor"/>
      </rPr>
      <t>місто постачальника</t>
    </r>
    <r>
      <rPr>
        <sz val="12"/>
        <color theme="1"/>
        <rFont val="Aptos Narrow"/>
        <family val="2"/>
        <scheme val="minor"/>
      </rPr>
      <t xml:space="preserve">, у якого </t>
    </r>
    <r>
      <rPr>
        <b/>
        <sz val="12"/>
        <color theme="1"/>
        <rFont val="Aptos Narrow"/>
        <family val="2"/>
        <scheme val="minor"/>
      </rPr>
      <t>найнижча ціна</t>
    </r>
    <r>
      <rPr>
        <sz val="12"/>
        <color theme="1"/>
        <rFont val="Aptos Narrow"/>
        <family val="2"/>
        <scheme val="minor"/>
      </rPr>
      <t>.</t>
    </r>
  </si>
  <si>
    <r>
      <t xml:space="preserve">Поверни </t>
    </r>
    <r>
      <rPr>
        <b/>
        <sz val="12"/>
        <color theme="1"/>
        <rFont val="Aptos Narrow"/>
        <family val="2"/>
        <scheme val="minor"/>
      </rPr>
      <t>ціну товару, ID якого найближчий, але менший або рівний 205.</t>
    </r>
  </si>
  <si>
    <r>
      <t xml:space="preserve">Поверни </t>
    </r>
    <r>
      <rPr>
        <b/>
        <sz val="12"/>
        <color theme="1"/>
        <rFont val="Aptos Narrow"/>
        <family val="2"/>
        <scheme val="minor"/>
      </rPr>
      <t>ціну товару, ID якого найближчий, але більший або рівний 205.</t>
    </r>
  </si>
  <si>
    <t>🔵 Рівень 3 – Креативні завдання</t>
  </si>
  <si>
    <r>
      <t xml:space="preserve">Створи комірку (наприклад, G2), куди користувач вводить </t>
    </r>
    <r>
      <rPr>
        <b/>
        <sz val="12"/>
        <color theme="1"/>
        <rFont val="Aptos Narrow"/>
        <family val="2"/>
        <scheme val="minor"/>
      </rPr>
      <t>назву товару</t>
    </r>
    <r>
      <rPr>
        <sz val="12"/>
        <color theme="1"/>
        <rFont val="Aptos Narrow"/>
        <family val="2"/>
        <scheme val="minor"/>
      </rPr>
      <t>,</t>
    </r>
  </si>
  <si>
    <r>
      <t xml:space="preserve">а формула повертає його </t>
    </r>
    <r>
      <rPr>
        <b/>
        <sz val="12"/>
        <color theme="1"/>
        <rFont val="Aptos Narrow"/>
        <family val="2"/>
        <scheme val="minor"/>
      </rPr>
      <t>кількість на складі</t>
    </r>
    <r>
      <rPr>
        <sz val="12"/>
        <color theme="1"/>
        <rFont val="Aptos Narrow"/>
        <family val="2"/>
        <scheme val="minor"/>
      </rPr>
      <t>.</t>
    </r>
  </si>
  <si>
    <r>
      <t xml:space="preserve">Введи </t>
    </r>
    <r>
      <rPr>
        <b/>
        <sz val="12"/>
        <color theme="1"/>
        <rFont val="Aptos Narrow"/>
        <family val="2"/>
        <scheme val="minor"/>
      </rPr>
      <t>назву постачальника</t>
    </r>
    <r>
      <rPr>
        <sz val="12"/>
        <color theme="1"/>
        <rFont val="Aptos Narrow"/>
        <family val="2"/>
        <scheme val="minor"/>
      </rPr>
      <t xml:space="preserve"> в G2, а формула має знайти </t>
    </r>
    <r>
      <rPr>
        <b/>
        <sz val="12"/>
        <color theme="1"/>
        <rFont val="Aptos Narrow"/>
        <family val="2"/>
        <scheme val="minor"/>
      </rPr>
      <t>перший товар цього постачальника</t>
    </r>
    <r>
      <rPr>
        <sz val="12"/>
        <color theme="1"/>
        <rFont val="Aptos Narrow"/>
        <family val="2"/>
        <scheme val="minor"/>
      </rPr>
      <t>.</t>
    </r>
  </si>
  <si>
    <r>
      <t xml:space="preserve">Поверни </t>
    </r>
    <r>
      <rPr>
        <b/>
        <sz val="12"/>
        <color theme="1"/>
        <rFont val="Aptos Narrow"/>
        <family val="2"/>
        <scheme val="minor"/>
      </rPr>
      <t>Product ID товару з найбільшою кількістю на складі.</t>
    </r>
  </si>
  <si>
    <r>
      <t xml:space="preserve">Поверни </t>
    </r>
    <r>
      <rPr>
        <b/>
        <sz val="12"/>
        <color theme="1"/>
        <rFont val="Aptos Narrow"/>
        <family val="2"/>
        <scheme val="minor"/>
      </rPr>
      <t>Supplier</t>
    </r>
    <r>
      <rPr>
        <sz val="12"/>
        <color theme="1"/>
        <rFont val="Aptos Narrow"/>
        <family val="2"/>
        <scheme val="minor"/>
      </rPr>
      <t>, який постачає найдорожчий товар.</t>
    </r>
  </si>
  <si>
    <r>
      <t xml:space="preserve">Поверни </t>
    </r>
    <r>
      <rPr>
        <b/>
        <sz val="12"/>
        <color theme="1"/>
        <rFont val="Aptos Narrow"/>
        <family val="2"/>
        <scheme val="minor"/>
      </rPr>
      <t>місто постачальника (City)</t>
    </r>
    <r>
      <rPr>
        <sz val="12"/>
        <color theme="1"/>
        <rFont val="Aptos Narrow"/>
        <family val="2"/>
        <scheme val="minor"/>
      </rPr>
      <t xml:space="preserve"> для товару з ціною, що міститься в G2.</t>
    </r>
  </si>
  <si>
    <t>(тобто формула працює динамічно при зміні ціни).</t>
  </si>
  <si>
    <t>🔴 Рівень 4 – Комбіновані та розширені</t>
  </si>
  <si>
    <r>
      <t xml:space="preserve">Поверни </t>
    </r>
    <r>
      <rPr>
        <b/>
        <sz val="12"/>
        <color theme="1"/>
        <rFont val="Aptos Narrow"/>
        <family val="2"/>
        <scheme val="minor"/>
      </rPr>
      <t>Product Name</t>
    </r>
    <r>
      <rPr>
        <sz val="12"/>
        <color theme="1"/>
        <rFont val="Aptos Narrow"/>
        <family val="2"/>
        <scheme val="minor"/>
      </rPr>
      <t xml:space="preserve"> товару з </t>
    </r>
    <r>
      <rPr>
        <b/>
        <sz val="12"/>
        <color theme="1"/>
        <rFont val="Aptos Narrow"/>
        <family val="2"/>
        <scheme val="minor"/>
      </rPr>
      <t>другою за величиною ціною</t>
    </r>
  </si>
  <si>
    <r>
      <t xml:space="preserve">Поверни </t>
    </r>
    <r>
      <rPr>
        <b/>
        <sz val="12"/>
        <color theme="1"/>
        <rFont val="Aptos Narrow"/>
        <family val="2"/>
        <scheme val="minor"/>
      </rPr>
      <t>Supplier</t>
    </r>
    <r>
      <rPr>
        <sz val="12"/>
        <color theme="1"/>
        <rFont val="Aptos Narrow"/>
        <family val="2"/>
        <scheme val="minor"/>
      </rPr>
      <t xml:space="preserve">, який постачає </t>
    </r>
    <r>
      <rPr>
        <b/>
        <sz val="12"/>
        <color theme="1"/>
        <rFont val="Aptos Narrow"/>
        <family val="2"/>
        <scheme val="minor"/>
      </rPr>
      <t>найменше товарів</t>
    </r>
    <r>
      <rPr>
        <sz val="12"/>
        <color theme="1"/>
        <rFont val="Aptos Narrow"/>
        <family val="2"/>
        <scheme val="minor"/>
      </rPr>
      <t xml:space="preserve"> (за кількістю рядків у таблиці).</t>
    </r>
  </si>
  <si>
    <r>
      <t xml:space="preserve">Поверни </t>
    </r>
    <r>
      <rPr>
        <b/>
        <sz val="12"/>
        <color theme="1"/>
        <rFont val="Aptos Narrow"/>
        <family val="2"/>
        <scheme val="minor"/>
      </rPr>
      <t>City</t>
    </r>
    <r>
      <rPr>
        <sz val="12"/>
        <color theme="1"/>
        <rFont val="Aptos Narrow"/>
        <family val="2"/>
        <scheme val="minor"/>
      </rPr>
      <t>, у якому знаходиться постачальник того товару, який має найменший запас (Stock).</t>
    </r>
  </si>
  <si>
    <r>
      <t xml:space="preserve">Якщо товару в запасі менше ніж 50, поверни </t>
    </r>
    <r>
      <rPr>
        <sz val="10"/>
        <color theme="1"/>
        <rFont val="Arial Unicode MS"/>
        <family val="2"/>
      </rPr>
      <t>"Low stock"</t>
    </r>
    <r>
      <rPr>
        <sz val="12"/>
        <color theme="1"/>
        <rFont val="Aptos Narrow"/>
        <family val="2"/>
        <scheme val="minor"/>
      </rPr>
      <t xml:space="preserve">, інакше — </t>
    </r>
    <r>
      <rPr>
        <sz val="10"/>
        <color theme="1"/>
        <rFont val="Arial Unicode MS"/>
        <family val="2"/>
      </rPr>
      <t>"In stock"</t>
    </r>
    <r>
      <rPr>
        <sz val="12"/>
        <color theme="1"/>
        <rFont val="Aptos Narrow"/>
        <family val="2"/>
        <scheme val="minor"/>
      </rPr>
      <t>.</t>
    </r>
  </si>
  <si>
    <t>=XLOOKUP(206;A2:A9;C2:C9)</t>
  </si>
  <si>
    <t>=XLOOKUP("Chocolate Bar";B2:B9;D2:D9)</t>
  </si>
  <si>
    <t>=XLOOKUP(H2;A2:A9;F2:F9)</t>
  </si>
  <si>
    <t>=XLOOKUP("Orange Juice";B2:B9;A2:A9;"Product not Found")</t>
  </si>
  <si>
    <t>=XLOOKUP(MAX(D2:D9);D2:D9;E2:E9)</t>
  </si>
  <si>
    <t>=XLOOKUP(MIN(D2:D9);D2:D9;G2:G9)</t>
  </si>
  <si>
    <t>=XLOOKUP(205;A2:A9;D2:D9;;-1)</t>
  </si>
  <si>
    <t>=XLOOKUP(205;A2:A9;D2:D9;;1)</t>
  </si>
  <si>
    <t>=XLOOKUP(I2;B2:B9;E2:E9)</t>
  </si>
  <si>
    <t>=XLOOKUP(J2;F2:F9;B2:B9;;;1)</t>
  </si>
  <si>
    <t>=XLOOKUP(J3;F2:F9;A2:A9;;;1)</t>
  </si>
  <si>
    <t>=XLOOKUP(MAX(E2:E9);E2:E9;A2:A9)</t>
  </si>
  <si>
    <t>=XLOOKUP(MAX(D2:D9);D2:D9;F2:F9)</t>
  </si>
  <si>
    <t>Ввести ціну - видасть місто</t>
  </si>
  <si>
    <t>=XLOOKUP(K2;D2:D9;G2:G9)</t>
  </si>
  <si>
    <t>Ввести ID - видасть постачальника</t>
  </si>
  <si>
    <t>Ввести назву товару - видасть кількість на складі</t>
  </si>
  <si>
    <t>J2: ввести постачальника - видасть перший товар (назву) у цього постачальника
J3: ввести постачальника - видасть перший товар (ID) у цього постачальника</t>
  </si>
  <si>
    <t>=XLOOKUP(LARGE(D2:D9;2);D2:D9;B2:B9)</t>
  </si>
  <si>
    <t>=XLOOKUP(E2:E9;E2:E9;IF(E2:E9&lt;50; "Low stock";"In stock"))</t>
  </si>
  <si>
    <t>=XLOOKUP(MIN(E2:E9);E2:E9;G2:G9)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</si>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</sst>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1B1C-25C5-7340-BB41-9273A7032DD7}">
  <dimension ref="A1:K74"/>
  <sheetViews>
    <sheetView tabSelected="1" workbookViewId="0">
      <selection activeCell="D72" sqref="D72"/>
    </sheetView>
  </sheetViews>
  <sheetFormatPr baseColWidth="10" defaultRowHeight="16" x14ac:dyDescent="0.2"/>
  <cols>
    <col min="1" max="1" width="84.33203125" bestFit="1" customWidth="1"/>
    <col min="2" max="2" width="14.5" bestFit="1" customWidth="1"/>
    <col min="3" max="3" width="11.6640625" bestFit="1" customWidth="1"/>
    <col min="4" max="5" width="7.33203125" customWidth="1"/>
    <col min="6" max="6" width="16.1640625" customWidth="1"/>
    <col min="7" max="7" width="14.5" customWidth="1"/>
    <col min="8" max="8" width="31.5" bestFit="1" customWidth="1"/>
    <col min="9" max="9" width="44.1640625" bestFit="1" customWidth="1"/>
    <col min="10" max="10" width="78.6640625" customWidth="1"/>
    <col min="11" max="11" width="24.6640625" bestFit="1" customWidth="1"/>
  </cols>
  <sheetData>
    <row r="1" spans="1:11" s="5" customFormat="1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72</v>
      </c>
      <c r="I1" s="3" t="s">
        <v>73</v>
      </c>
      <c r="J1" s="4" t="s">
        <v>74</v>
      </c>
      <c r="K1" s="6" t="s">
        <v>70</v>
      </c>
    </row>
    <row r="2" spans="1:11" x14ac:dyDescent="0.2">
      <c r="A2">
        <v>201</v>
      </c>
      <c r="B2" t="s">
        <v>7</v>
      </c>
      <c r="C2" t="s">
        <v>8</v>
      </c>
      <c r="D2">
        <v>15</v>
      </c>
      <c r="E2">
        <v>120</v>
      </c>
      <c r="F2" t="s">
        <v>9</v>
      </c>
      <c r="G2" t="s">
        <v>10</v>
      </c>
      <c r="H2">
        <v>201</v>
      </c>
      <c r="I2" t="s">
        <v>7</v>
      </c>
      <c r="J2" t="s">
        <v>9</v>
      </c>
      <c r="K2">
        <v>35</v>
      </c>
    </row>
    <row r="3" spans="1:11" x14ac:dyDescent="0.2">
      <c r="A3">
        <v>202</v>
      </c>
      <c r="B3" t="s">
        <v>11</v>
      </c>
      <c r="C3" t="s">
        <v>8</v>
      </c>
      <c r="D3">
        <v>12</v>
      </c>
      <c r="E3">
        <v>85</v>
      </c>
      <c r="F3" t="s">
        <v>12</v>
      </c>
      <c r="G3" t="s">
        <v>13</v>
      </c>
      <c r="J3" t="s">
        <v>9</v>
      </c>
    </row>
    <row r="4" spans="1:11" x14ac:dyDescent="0.2">
      <c r="A4">
        <v>203</v>
      </c>
      <c r="B4" t="s">
        <v>14</v>
      </c>
      <c r="C4" t="s">
        <v>15</v>
      </c>
      <c r="D4">
        <v>5</v>
      </c>
      <c r="E4">
        <v>200</v>
      </c>
      <c r="F4" t="s">
        <v>16</v>
      </c>
      <c r="G4" t="s">
        <v>17</v>
      </c>
    </row>
    <row r="5" spans="1:11" x14ac:dyDescent="0.2">
      <c r="A5">
        <v>204</v>
      </c>
      <c r="B5" t="s">
        <v>18</v>
      </c>
      <c r="C5" t="s">
        <v>19</v>
      </c>
      <c r="D5">
        <v>9</v>
      </c>
      <c r="E5">
        <v>60</v>
      </c>
      <c r="F5" t="s">
        <v>20</v>
      </c>
      <c r="G5" t="s">
        <v>21</v>
      </c>
    </row>
    <row r="6" spans="1:11" x14ac:dyDescent="0.2">
      <c r="A6">
        <v>205</v>
      </c>
      <c r="B6" t="s">
        <v>22</v>
      </c>
      <c r="C6" t="s">
        <v>15</v>
      </c>
      <c r="D6">
        <v>7</v>
      </c>
      <c r="E6">
        <v>40</v>
      </c>
      <c r="F6" t="s">
        <v>23</v>
      </c>
      <c r="G6" t="s">
        <v>24</v>
      </c>
    </row>
    <row r="7" spans="1:11" x14ac:dyDescent="0.2">
      <c r="A7">
        <v>206</v>
      </c>
      <c r="B7" t="s">
        <v>25</v>
      </c>
      <c r="C7" t="s">
        <v>26</v>
      </c>
      <c r="D7">
        <v>35</v>
      </c>
      <c r="E7">
        <v>25</v>
      </c>
      <c r="F7" t="s">
        <v>27</v>
      </c>
      <c r="G7" t="s">
        <v>28</v>
      </c>
    </row>
    <row r="8" spans="1:11" x14ac:dyDescent="0.2">
      <c r="A8">
        <v>207</v>
      </c>
      <c r="B8" t="s">
        <v>29</v>
      </c>
      <c r="C8" t="s">
        <v>30</v>
      </c>
      <c r="D8">
        <v>18</v>
      </c>
      <c r="E8">
        <v>50</v>
      </c>
      <c r="F8" t="s">
        <v>31</v>
      </c>
      <c r="G8" t="s">
        <v>32</v>
      </c>
    </row>
    <row r="9" spans="1:11" x14ac:dyDescent="0.2">
      <c r="A9">
        <v>208</v>
      </c>
      <c r="B9" t="s">
        <v>33</v>
      </c>
      <c r="C9" t="s">
        <v>26</v>
      </c>
      <c r="D9">
        <v>22</v>
      </c>
      <c r="E9">
        <v>75</v>
      </c>
      <c r="F9" t="s">
        <v>27</v>
      </c>
      <c r="G9" t="s">
        <v>28</v>
      </c>
    </row>
    <row r="12" spans="1:11" ht="19" x14ac:dyDescent="0.25">
      <c r="A12" s="1" t="s">
        <v>34</v>
      </c>
    </row>
    <row r="14" spans="1:11" x14ac:dyDescent="0.2">
      <c r="A14" t="s">
        <v>35</v>
      </c>
      <c r="B14">
        <f>_xlfn.XLOOKUP("Chocolate Bar",B2:B9,D2:D9)</f>
        <v>5</v>
      </c>
      <c r="C14" s="2" t="s">
        <v>58</v>
      </c>
    </row>
    <row r="17" spans="1:3" x14ac:dyDescent="0.2">
      <c r="A17" t="s">
        <v>36</v>
      </c>
      <c r="B17" t="str">
        <f>_xlfn.XLOOKUP(206,A2:A9,C2:C9)</f>
        <v>Supplements</v>
      </c>
      <c r="C17" s="2" t="s">
        <v>57</v>
      </c>
    </row>
    <row r="19" spans="1:3" x14ac:dyDescent="0.2">
      <c r="A19" t="s">
        <v>37</v>
      </c>
      <c r="B19" t="str">
        <f>_xlfn.XLOOKUP(H2,A2:A9,F2:F9)</f>
        <v>Aroma Supply</v>
      </c>
      <c r="C19" s="2" t="s">
        <v>59</v>
      </c>
    </row>
    <row r="21" spans="1:3" ht="17" x14ac:dyDescent="0.25">
      <c r="A21" t="s">
        <v>38</v>
      </c>
      <c r="B21" t="str">
        <f>_xlfn.XLOOKUP("Orange Juice",B2:B9,A2:A9,"Product not Found")</f>
        <v>Product not Found</v>
      </c>
      <c r="C21" s="2" t="s">
        <v>60</v>
      </c>
    </row>
    <row r="25" spans="1:3" ht="19" x14ac:dyDescent="0.25">
      <c r="A25" s="1" t="s">
        <v>39</v>
      </c>
    </row>
    <row r="27" spans="1:3" x14ac:dyDescent="0.2">
      <c r="A27" t="s">
        <v>40</v>
      </c>
      <c r="B27">
        <f>_xlfn.XLOOKUP(MAX(D2:D9),D2:D9,E2:E9)</f>
        <v>25</v>
      </c>
      <c r="C27" s="2" t="s">
        <v>61</v>
      </c>
    </row>
    <row r="30" spans="1:3" x14ac:dyDescent="0.2">
      <c r="A30" t="s">
        <v>41</v>
      </c>
      <c r="B30" t="str">
        <f>_xlfn.XLOOKUP(MIN(D2:D9),D2:D9,G2:G9)</f>
        <v>Denver</v>
      </c>
      <c r="C30" s="2" t="s">
        <v>62</v>
      </c>
    </row>
    <row r="33" spans="1:7" x14ac:dyDescent="0.2">
      <c r="A33" t="s">
        <v>42</v>
      </c>
      <c r="B33">
        <f>_xlfn.XLOOKUP(205,A2:A9,D2:D9,,-1)</f>
        <v>7</v>
      </c>
      <c r="C33" s="2" t="s">
        <v>63</v>
      </c>
    </row>
    <row r="34" spans="1:7" x14ac:dyDescent="0.2">
      <c r="B34">
        <f>_xlfn.XLOOKUP(205,A2:A9,D2:D9,,1)</f>
        <v>7</v>
      </c>
      <c r="C34" s="2" t="s">
        <v>64</v>
      </c>
    </row>
    <row r="35" spans="1:7" x14ac:dyDescent="0.2">
      <c r="A35" t="s">
        <v>43</v>
      </c>
    </row>
    <row r="40" spans="1:7" ht="19" x14ac:dyDescent="0.25">
      <c r="A40" s="1" t="s">
        <v>44</v>
      </c>
    </row>
    <row r="42" spans="1:7" x14ac:dyDescent="0.2">
      <c r="A42" t="s">
        <v>45</v>
      </c>
      <c r="B42">
        <f>_xlfn.XLOOKUP(I2,B2:B9,E2:E9)</f>
        <v>120</v>
      </c>
      <c r="C42" s="2" t="s">
        <v>65</v>
      </c>
    </row>
    <row r="43" spans="1:7" x14ac:dyDescent="0.2">
      <c r="A43" t="s">
        <v>46</v>
      </c>
    </row>
    <row r="45" spans="1:7" x14ac:dyDescent="0.2">
      <c r="A45" t="s">
        <v>47</v>
      </c>
      <c r="B45" t="str">
        <f>_xlfn.XLOOKUP(J2,F2:F9,B2:B9,,,1)</f>
        <v>Coffee Beans</v>
      </c>
      <c r="C45" s="2" t="s">
        <v>66</v>
      </c>
      <c r="F45">
        <f>_xlfn.XLOOKUP(J3,F2:F9,A2:A9,,,1)</f>
        <v>201</v>
      </c>
      <c r="G45" s="2" t="s">
        <v>67</v>
      </c>
    </row>
    <row r="48" spans="1:7" x14ac:dyDescent="0.2">
      <c r="A48" t="s">
        <v>48</v>
      </c>
      <c r="B48">
        <f>_xlfn.XLOOKUP(MAX(E2:E9),E2:E9,A2:A9)</f>
        <v>203</v>
      </c>
      <c r="C48" s="2" t="s">
        <v>68</v>
      </c>
    </row>
    <row r="50" spans="1:3" x14ac:dyDescent="0.2">
      <c r="A50" t="s">
        <v>49</v>
      </c>
      <c r="B50" t="str">
        <f>_xlfn.XLOOKUP(MAX(D2:D9),D2:D9,F2:F9)</f>
        <v>FitLife Labs</v>
      </c>
      <c r="C50" s="2" t="s">
        <v>69</v>
      </c>
    </row>
    <row r="52" spans="1:3" x14ac:dyDescent="0.2">
      <c r="A52" t="s">
        <v>50</v>
      </c>
      <c r="B52" t="str">
        <f>_xlfn.XLOOKUP(K2,D2:D9,G2:G9)</f>
        <v>Miami</v>
      </c>
      <c r="C52" s="2" t="s">
        <v>71</v>
      </c>
    </row>
    <row r="53" spans="1:3" x14ac:dyDescent="0.2">
      <c r="A53" t="s">
        <v>51</v>
      </c>
    </row>
    <row r="57" spans="1:3" ht="19" x14ac:dyDescent="0.25">
      <c r="A57" s="1" t="s">
        <v>52</v>
      </c>
    </row>
    <row r="59" spans="1:3" x14ac:dyDescent="0.2">
      <c r="A59" t="s">
        <v>53</v>
      </c>
      <c r="B59" t="str">
        <f>_xlfn.XLOOKUP(LARGE(D2:D9,2),D2:D9,B2:B9)</f>
        <v>Vitamin C</v>
      </c>
      <c r="C59" s="2" t="s">
        <v>75</v>
      </c>
    </row>
    <row r="62" spans="1:3" x14ac:dyDescent="0.2">
      <c r="A62" t="s">
        <v>54</v>
      </c>
      <c r="B62" t="str" cm="1">
        <f t="array" ref="B62">_xlfn.XLOOKUP(MIN(COUNTIF(F2:F9,F2:F9)), COUNTIF(F2:F9,F2:F9), F2:F9)</f>
        <v>Aroma Supply</v>
      </c>
      <c r="C62" s="7" t="s">
        <v>78</v>
      </c>
    </row>
    <row r="65" spans="1:4" x14ac:dyDescent="0.2">
      <c r="A65" t="s">
        <v>55</v>
      </c>
      <c r="B65" t="str">
        <f>_xlfn.XLOOKUP(MIN(E2:E9),E2:E9,G2:G9)</f>
        <v>Miami</v>
      </c>
      <c r="C65" s="2" t="s">
        <v>77</v>
      </c>
    </row>
    <row r="67" spans="1:4" ht="17" x14ac:dyDescent="0.25">
      <c r="A67" t="s">
        <v>56</v>
      </c>
      <c r="B67" t="str" cm="1">
        <f t="array" ref="B67:B74">_xlfn.XLOOKUP(E2:E9,E2:E9,IF(E2:E9&lt;50, "Low stock","In stock"))</f>
        <v>In stock</v>
      </c>
      <c r="D67" s="2" t="s">
        <v>76</v>
      </c>
    </row>
    <row r="68" spans="1:4" x14ac:dyDescent="0.2">
      <c r="B68" t="str">
        <v>In stock</v>
      </c>
    </row>
    <row r="69" spans="1:4" x14ac:dyDescent="0.2">
      <c r="B69" t="str">
        <v>In stock</v>
      </c>
    </row>
    <row r="70" spans="1:4" x14ac:dyDescent="0.2">
      <c r="B70" t="str">
        <v>In stock</v>
      </c>
    </row>
    <row r="71" spans="1:4" x14ac:dyDescent="0.2">
      <c r="B71" t="str">
        <v>Low stock</v>
      </c>
    </row>
    <row r="72" spans="1:4" x14ac:dyDescent="0.2">
      <c r="B72" t="str">
        <v>Low stock</v>
      </c>
    </row>
    <row r="73" spans="1:4" x14ac:dyDescent="0.2">
      <c r="B73" t="str">
        <v>In stock</v>
      </c>
    </row>
    <row r="74" spans="1:4" x14ac:dyDescent="0.2">
      <c r="B74" t="str">
        <v>In stock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 відповідями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 Парфенюк</dc:creator>
  <cp:lastModifiedBy>Тетяна Парфенюк</cp:lastModifiedBy>
  <dcterms:created xsi:type="dcterms:W3CDTF">2025-10-25T10:28:32Z</dcterms:created>
  <dcterms:modified xsi:type="dcterms:W3CDTF">2025-10-26T12:02:09Z</dcterms:modified>
</cp:coreProperties>
</file>