
<file path=[Content_Types].xml><?xml version="1.0" encoding="utf-8"?>
<Types xmlns="http://schemas.openxmlformats.org/package/2006/content-types">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50947630-B180-421F-9FE9-011CBBA0F5F8}" xr6:coauthVersionLast="47" xr6:coauthVersionMax="47" xr10:uidLastSave="{00000000-0000-0000-0000-000000000000}"/>
  <bookViews>
    <workbookView xWindow="-120" yWindow="-120" windowWidth="20730" windowHeight="11160" activeTab="2" xr2:uid="{1CDED037-F765-4D93-BCEA-9E05A7AD5E59}"/>
  </bookViews>
  <sheets>
    <sheet name="mcu dataset" sheetId="1" r:id="rId1"/>
    <sheet name="pivot_table" sheetId="2" r:id="rId2"/>
    <sheet name="dashboard" sheetId="3" r:id="rId3"/>
    <sheet name="phase1" sheetId="4" r:id="rId4"/>
    <sheet name="phase 2" sheetId="5" r:id="rId5"/>
    <sheet name="phase 3" sheetId="6" r:id="rId6"/>
  </sheets>
  <definedNames>
    <definedName name="_xlnm._FilterDatabase" localSheetId="0" hidden="1">'mcu dataset'!$J$1:$J$28</definedName>
    <definedName name="Slicer_Name">#N/A</definedName>
    <definedName name="Slicer_year">#N/A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3" i="1" l="1"/>
  <c r="C24" i="1"/>
  <c r="C11" i="1"/>
  <c r="C21" i="1"/>
  <c r="C22" i="1"/>
  <c r="C4" i="1"/>
  <c r="C8" i="1"/>
  <c r="C18" i="1"/>
  <c r="C15" i="1"/>
  <c r="C16" i="1"/>
  <c r="C6" i="1"/>
  <c r="C23" i="1"/>
  <c r="C7" i="1"/>
  <c r="C19" i="1"/>
  <c r="C10" i="1"/>
  <c r="C13" i="1"/>
  <c r="C12" i="1"/>
  <c r="C5" i="1"/>
  <c r="C3" i="1"/>
  <c r="C20" i="1"/>
  <c r="C9" i="1"/>
  <c r="C2" i="1"/>
  <c r="C17" i="1"/>
  <c r="C14" i="1"/>
  <c r="L24" i="1"/>
  <c r="L11" i="1"/>
  <c r="L21" i="1"/>
  <c r="L22" i="1"/>
  <c r="L4" i="1"/>
  <c r="L8" i="1"/>
  <c r="L18" i="1"/>
  <c r="L15" i="1"/>
  <c r="L16" i="1"/>
  <c r="L6" i="1"/>
  <c r="L23" i="1"/>
  <c r="L7" i="1"/>
  <c r="L19" i="1"/>
  <c r="L10" i="1"/>
  <c r="L13" i="1"/>
  <c r="L12" i="1"/>
  <c r="L5" i="1"/>
  <c r="L3" i="1"/>
  <c r="L20" i="1"/>
  <c r="L9" i="1"/>
  <c r="L2" i="1"/>
  <c r="L17" i="1"/>
  <c r="L14" i="1"/>
</calcChain>
</file>

<file path=xl/sharedStrings.xml><?xml version="1.0" encoding="utf-8"?>
<sst xmlns="http://schemas.openxmlformats.org/spreadsheetml/2006/main" count="110" uniqueCount="62">
  <si>
    <t>Name</t>
  </si>
  <si>
    <t>US release Date</t>
  </si>
  <si>
    <t>Genre</t>
  </si>
  <si>
    <t>IMDB rating</t>
  </si>
  <si>
    <t>metascore</t>
  </si>
  <si>
    <t>Budget</t>
  </si>
  <si>
    <t>Domestic Gross</t>
  </si>
  <si>
    <t>Total Gross</t>
  </si>
  <si>
    <t>Opening Gross</t>
  </si>
  <si>
    <t>Oscar Nomination</t>
  </si>
  <si>
    <t>Oscar won</t>
  </si>
  <si>
    <t>Phase</t>
  </si>
  <si>
    <t>Iron Man</t>
  </si>
  <si>
    <t>Action , Adventure, Sci-Fi</t>
  </si>
  <si>
    <t>The incredible Hulk</t>
  </si>
  <si>
    <t>Iron Man 2</t>
  </si>
  <si>
    <t>Thor</t>
  </si>
  <si>
    <t>Action , Adventure, Fantasy</t>
  </si>
  <si>
    <t>Captain America: The first Avenger</t>
  </si>
  <si>
    <t>Marvel's the Avengers</t>
  </si>
  <si>
    <t>Iron Man 3</t>
  </si>
  <si>
    <t>Thor: The dark world</t>
  </si>
  <si>
    <t>Guardians Of the Galaxy</t>
  </si>
  <si>
    <t>Action, Adventure , Comedy</t>
  </si>
  <si>
    <t>Ant-Man</t>
  </si>
  <si>
    <t>Captain America: Civil War</t>
  </si>
  <si>
    <t xml:space="preserve">Doctor Strange </t>
  </si>
  <si>
    <t>Guardians of the Galaxy Vol. 2</t>
  </si>
  <si>
    <t>Thor:Ragnarok</t>
  </si>
  <si>
    <t>Black Panther</t>
  </si>
  <si>
    <t>Avengers: Infinity War</t>
  </si>
  <si>
    <t>Ant-Man and the Wasp</t>
  </si>
  <si>
    <t>Captain-Marvel</t>
  </si>
  <si>
    <t>Action , Adventure , Drama</t>
  </si>
  <si>
    <t>Captain America: The Winter Soldier</t>
  </si>
  <si>
    <t>Avengers: Age of ultron</t>
  </si>
  <si>
    <t>Spider-Man: Homecoming</t>
  </si>
  <si>
    <t>Spider-Man: Far From Home</t>
  </si>
  <si>
    <t>Avengers: Endgame</t>
  </si>
  <si>
    <t>Blockbuster</t>
  </si>
  <si>
    <t>Performance</t>
  </si>
  <si>
    <t>Row Labels</t>
  </si>
  <si>
    <t>Average</t>
  </si>
  <si>
    <t>Below Average</t>
  </si>
  <si>
    <t>Hit</t>
  </si>
  <si>
    <t>Grand Total</t>
  </si>
  <si>
    <t>Sum of Budget</t>
  </si>
  <si>
    <t>Count of Name</t>
  </si>
  <si>
    <t>(All)</t>
  </si>
  <si>
    <t>year</t>
  </si>
  <si>
    <t>Average of IMDB rating</t>
  </si>
  <si>
    <t>Sum of Total Gross</t>
  </si>
  <si>
    <t>Average of Total Gross</t>
  </si>
  <si>
    <t>Average of Opening Gross</t>
  </si>
  <si>
    <t>Average of Domestic Gross</t>
  </si>
  <si>
    <t>Column1</t>
  </si>
  <si>
    <t>IMDB_rating</t>
  </si>
  <si>
    <t>Metascore_</t>
  </si>
  <si>
    <t>Year_</t>
  </si>
  <si>
    <t>Phase_</t>
  </si>
  <si>
    <t>Tanima khair</t>
  </si>
  <si>
    <t>Sum of Oscar Nomination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</si>
</sst>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quot;$&quot;#,##0"/>
    <numFmt numFmtId="166" formatCode="0,,&quot;M&quot;"/>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rgb="FFCC0000"/>
      <name val="Brush Script MT"/>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4"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33" borderId="0" xfId="0" applyFill="1"/>
    <xf numFmtId="0" fontId="0" fillId="0" borderId="0" xfId="0" pivotButton="1"/>
    <xf numFmtId="0" fontId="0" fillId="0" borderId="0" xfId="0" applyAlignment="1">
      <alignment horizontal="left"/>
    </xf>
    <xf numFmtId="1" fontId="0" fillId="0" borderId="0" xfId="0" applyNumberFormat="1" applyAlignment="1">
      <alignment horizontal="left"/>
    </xf>
    <xf numFmtId="165" fontId="0" fillId="0" borderId="0" xfId="0" applyNumberFormat="1"/>
    <xf numFmtId="0" fontId="0" fillId="0" borderId="0" xfId="0" applyAlignment="1">
      <alignment horizontal="left" indent="1"/>
    </xf>
    <xf numFmtId="166" fontId="0" fillId="0" borderId="0" xfId="0" applyNumberFormat="1"/>
    <xf numFmtId="166" fontId="0" fillId="0" borderId="0" xfId="0" applyNumberFormat="1" applyAlignment="1">
      <alignment horizontal="left"/>
    </xf>
    <xf numFmtId="0" fontId="17" fillId="34" borderId="10" xfId="0" applyFont="1" applyFill="1" applyBorder="1"/>
    <xf numFmtId="0" fontId="17" fillId="34" borderId="11" xfId="0" applyFont="1" applyFill="1" applyBorder="1"/>
    <xf numFmtId="0" fontId="17" fillId="34" borderId="12" xfId="0" applyFont="1" applyFill="1" applyBorder="1"/>
    <xf numFmtId="2" fontId="17" fillId="34" borderId="11" xfId="0" applyNumberFormat="1" applyFont="1" applyFill="1" applyBorder="1"/>
    <xf numFmtId="0" fontId="18" fillId="33" borderId="0" xfId="0" applyFont="1" applyFill="1" applyAlignment="1">
      <alignment horizontal="center"/>
    </xf>
    <xf numFmtId="0" fontId="0" fillId="33" borderId="0" xfId="0"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4">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color theme="0"/>
      </font>
    </dxf>
    <dxf>
      <fill>
        <patternFill patternType="solid">
          <bgColor theme="5"/>
        </patternFill>
      </fill>
    </dxf>
    <dxf>
      <fill>
        <patternFill patternType="solid">
          <bgColor theme="5"/>
        </patternFill>
      </fill>
    </dxf>
    <dxf>
      <fill>
        <patternFill patternType="solid">
          <bgColor theme="5"/>
        </patternFill>
      </fill>
    </dxf>
    <dxf>
      <numFmt numFmtId="165" formatCode="&quot;$&quot;#,##0"/>
    </dxf>
    <dxf>
      <numFmt numFmtId="166" formatCode="0,,&quot;M&quot;"/>
    </dxf>
    <dxf>
      <numFmt numFmtId="166" formatCode="0,,&quot;M&quot;"/>
    </dxf>
    <dxf>
      <numFmt numFmtId="166" formatCode="0,,&quot;M&quot;"/>
    </dxf>
    <dxf>
      <numFmt numFmtId="165" formatCode="&quot;$&quot;#,##0"/>
    </dxf>
    <dxf>
      <numFmt numFmtId="2" formatCode="0.0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numFmt numFmtId="164" formatCode="_(* #,##0_);_(* \(#,##0\);_(* &quot;-&quot;??_);_(@_)"/>
    </dxf>
    <dxf>
      <numFmt numFmtId="1" formatCode="0"/>
    </dxf>
    <dxf>
      <numFmt numFmtId="19" formatCode="m/d/yyyy"/>
    </dxf>
  </dxfs>
  <tableStyles count="0" defaultTableStyle="TableStyleMedium2" defaultPivotStyle="PivotStyleLight16"/>
  <colors>
    <mruColors>
      <color rgb="FFCC0000"/>
      <color rgb="FFDE0000"/>
      <color rgb="FFB42200"/>
      <color rgb="FF8A0000"/>
      <color rgb="FFFF1111"/>
      <color rgb="FFEA0000"/>
      <color rgb="FF4C1B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[mcu dataset.xlsx]pivot_table!PivotTable2</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Total Performance Rate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pivot_table!$A$4:$A$8</c:f>
              <c:strCache>
                <c:ptCount val="4"/>
                <c:pt idx="0">
                  <c:v>Blockbuster</c:v>
                </c:pt>
                <c:pt idx="1">
                  <c:v>Hit</c:v>
                </c:pt>
                <c:pt idx="2">
                  <c:v>Average</c:v>
                </c:pt>
                <c:pt idx="3">
                  <c:v>Below Average</c:v>
                </c:pt>
              </c:strCache>
            </c:strRef>
          </c:cat>
          <c:val>
            <c:numRef>
              <c:f>pivot_table!$B$4:$B$8</c:f>
              <c:numCache>
                <c:formatCode>General</c:formatCode>
                <c:ptCount val="4"/>
                <c:pt idx="0">
                  <c:v>17</c:v>
                </c:pt>
                <c:pt idx="1">
                  <c:v>3</c:v>
                </c:pt>
                <c:pt idx="2">
                  <c:v>2</c:v>
                </c:pt>
                <c:pt idx="3">
                  <c:v>1</c:v>
                </c:pt>
              </c:numCache>
            </c:numRef>
          </c:val>
          <c:extLst>
            <c:ext xmlns:c16="http://schemas.microsoft.com/office/drawing/2014/chart" uri="{C3380CC4-5D6E-409C-BE32-E72D297353CC}">
              <c16:uniqueId val="{00000000-6455-4A9C-9CAD-74E8FC012BBF}"/>
            </c:ext>
          </c:extLst>
        </c:ser>
        <c:dLbls>
          <c:dLblPos val="outEnd"/>
          <c:showLegendKey val="0"/>
          <c:showVal val="1"/>
          <c:showCatName val="0"/>
          <c:showSerName val="0"/>
          <c:showPercent val="0"/>
          <c:showBubbleSize val="0"/>
        </c:dLbls>
        <c:gapWidth val="219"/>
        <c:overlap val="-27"/>
        <c:axId val="1454262736"/>
        <c:axId val="1454274736"/>
      </c:barChart>
      <c:catAx>
        <c:axId val="145426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Performance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74736"/>
        <c:crosses val="autoZero"/>
        <c:auto val="1"/>
        <c:lblAlgn val="ctr"/>
        <c:lblOffset val="100"/>
        <c:noMultiLvlLbl val="0"/>
      </c:catAx>
      <c:valAx>
        <c:axId val="145427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Movies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6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[mcu dataset.xlsx]pivot_table!PivotTable3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Gross and Budget per Year and Phase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pivot_table!$B$12</c:f>
              <c:strCache>
                <c:ptCount val="1"/>
                <c:pt idx="0">
                  <c:v>Sum of Total Gross</c:v>
                </c:pt>
              </c:strCache>
            </c:strRef>
          </c:tx>
          <c:spPr>
            <a:ln w="28575" cap="rnd">
              <a:solidFill>
                <a:schemeClr val="accent2">
                  <a:shade val="76000"/>
                </a:schemeClr>
              </a:solidFill>
              <a:round/>
            </a:ln>
            <a:effectLst/>
          </c:spPr>
          <c:marker>
            <c:symbol val="none"/>
          </c:marker>
          <c:cat>
            <c:multiLvlStrRef>
              <c:f>pivot_table!$A$13:$A$35</c:f>
              <c:multiLvlStrCache>
                <c:ptCount val="11"/>
                <c:lvl>
                  <c:pt idx="0">
                    <c:v>1</c:v>
                  </c:pt>
                  <c:pt idx="1">
                    <c:v>1</c:v>
                  </c:pt>
                  <c:pt idx="2">
                    <c:v>1</c:v>
                  </c:pt>
                  <c:pt idx="3">
                    <c:v>1</c:v>
                  </c:pt>
                  <c:pt idx="4">
                    <c:v>2</c:v>
                  </c:pt>
                  <c:pt idx="5">
                    <c:v>2</c:v>
                  </c:pt>
                  <c:pt idx="6">
                    <c:v>2</c:v>
                  </c:pt>
                  <c:pt idx="7">
                    <c:v>3</c:v>
                  </c:pt>
                  <c:pt idx="8">
                    <c:v>3</c:v>
                  </c:pt>
                  <c:pt idx="9">
                    <c:v>3</c:v>
                  </c:pt>
                  <c:pt idx="10">
                    <c:v>3</c:v>
                  </c:pt>
                </c:lvl>
                <c:lvl>
                  <c:pt idx="0">
                    <c:v>2008</c:v>
                  </c:pt>
                  <c:pt idx="1">
                    <c:v>2010</c:v>
                  </c:pt>
                  <c:pt idx="2">
                    <c:v>2011</c:v>
                  </c:pt>
                  <c:pt idx="3">
                    <c:v>2012</c:v>
                  </c:pt>
                  <c:pt idx="4">
                    <c:v>2013</c:v>
                  </c:pt>
                  <c:pt idx="5">
                    <c:v>2014</c:v>
                  </c:pt>
                  <c:pt idx="6">
                    <c:v>2015</c:v>
                  </c:pt>
                  <c:pt idx="7">
                    <c:v>2016</c:v>
                  </c:pt>
                  <c:pt idx="8">
                    <c:v>2017</c:v>
                  </c:pt>
                  <c:pt idx="9">
                    <c:v>2018</c:v>
                  </c:pt>
                  <c:pt idx="10">
                    <c:v>2019</c:v>
                  </c:pt>
                </c:lvl>
              </c:multiLvlStrCache>
            </c:multiLvlStrRef>
          </c:cat>
          <c:val>
            <c:numRef>
              <c:f>pivot_table!$B$13:$B$35</c:f>
              <c:numCache>
                <c:formatCode>"$"#,##0</c:formatCode>
                <c:ptCount val="11"/>
                <c:pt idx="0">
                  <c:v>850137243</c:v>
                </c:pt>
                <c:pt idx="1">
                  <c:v>623933331</c:v>
                </c:pt>
                <c:pt idx="2">
                  <c:v>819896392</c:v>
                </c:pt>
                <c:pt idx="3">
                  <c:v>1518812988</c:v>
                </c:pt>
                <c:pt idx="4">
                  <c:v>1859594392</c:v>
                </c:pt>
                <c:pt idx="5">
                  <c:v>1487198103</c:v>
                </c:pt>
                <c:pt idx="6">
                  <c:v>1922117833</c:v>
                </c:pt>
                <c:pt idx="7">
                  <c:v>1831014688</c:v>
                </c:pt>
                <c:pt idx="8">
                  <c:v>2597900101</c:v>
                </c:pt>
                <c:pt idx="9">
                  <c:v>4017947054</c:v>
                </c:pt>
                <c:pt idx="10">
                  <c:v>5057704118</c:v>
                </c:pt>
              </c:numCache>
            </c:numRef>
          </c:val>
          <c:smooth val="0"/>
          <c:extLst>
            <c:ext xmlns:c16="http://schemas.microsoft.com/office/drawing/2014/chart" uri="{C3380CC4-5D6E-409C-BE32-E72D297353CC}">
              <c16:uniqueId val="{00000000-8D92-4F57-BA54-B1497516D643}"/>
            </c:ext>
          </c:extLst>
        </c:ser>
        <c:ser>
          <c:idx val="1"/>
          <c:order val="1"/>
          <c:tx>
            <c:strRef>
              <c:f>pivot_table!$C$12</c:f>
              <c:strCache>
                <c:ptCount val="1"/>
                <c:pt idx="0">
                  <c:v>Sum of Budget</c:v>
                </c:pt>
              </c:strCache>
            </c:strRef>
          </c:tx>
          <c:spPr>
            <a:ln w="28575" cap="rnd">
              <a:solidFill>
                <a:schemeClr val="accent2">
                  <a:tint val="77000"/>
                </a:schemeClr>
              </a:solidFill>
              <a:round/>
            </a:ln>
            <a:effectLst/>
          </c:spPr>
          <c:marker>
            <c:symbol val="none"/>
          </c:marker>
          <c:cat>
            <c:multiLvlStrRef>
              <c:f>pivot_table!$A$13:$A$35</c:f>
              <c:multiLvlStrCache>
                <c:ptCount val="11"/>
                <c:lvl>
                  <c:pt idx="0">
                    <c:v>1</c:v>
                  </c:pt>
                  <c:pt idx="1">
                    <c:v>1</c:v>
                  </c:pt>
                  <c:pt idx="2">
                    <c:v>1</c:v>
                  </c:pt>
                  <c:pt idx="3">
                    <c:v>1</c:v>
                  </c:pt>
                  <c:pt idx="4">
                    <c:v>2</c:v>
                  </c:pt>
                  <c:pt idx="5">
                    <c:v>2</c:v>
                  </c:pt>
                  <c:pt idx="6">
                    <c:v>2</c:v>
                  </c:pt>
                  <c:pt idx="7">
                    <c:v>3</c:v>
                  </c:pt>
                  <c:pt idx="8">
                    <c:v>3</c:v>
                  </c:pt>
                  <c:pt idx="9">
                    <c:v>3</c:v>
                  </c:pt>
                  <c:pt idx="10">
                    <c:v>3</c:v>
                  </c:pt>
                </c:lvl>
                <c:lvl>
                  <c:pt idx="0">
                    <c:v>2008</c:v>
                  </c:pt>
                  <c:pt idx="1">
                    <c:v>2010</c:v>
                  </c:pt>
                  <c:pt idx="2">
                    <c:v>2011</c:v>
                  </c:pt>
                  <c:pt idx="3">
                    <c:v>2012</c:v>
                  </c:pt>
                  <c:pt idx="4">
                    <c:v>2013</c:v>
                  </c:pt>
                  <c:pt idx="5">
                    <c:v>2014</c:v>
                  </c:pt>
                  <c:pt idx="6">
                    <c:v>2015</c:v>
                  </c:pt>
                  <c:pt idx="7">
                    <c:v>2016</c:v>
                  </c:pt>
                  <c:pt idx="8">
                    <c:v>2017</c:v>
                  </c:pt>
                  <c:pt idx="9">
                    <c:v>2018</c:v>
                  </c:pt>
                  <c:pt idx="10">
                    <c:v>2019</c:v>
                  </c:pt>
                </c:lvl>
              </c:multiLvlStrCache>
            </c:multiLvlStrRef>
          </c:cat>
          <c:val>
            <c:numRef>
              <c:f>pivot_table!$C$13:$C$35</c:f>
              <c:numCache>
                <c:formatCode>"$"#,##0</c:formatCode>
                <c:ptCount val="11"/>
                <c:pt idx="0">
                  <c:v>290000000</c:v>
                </c:pt>
                <c:pt idx="1">
                  <c:v>200000000</c:v>
                </c:pt>
                <c:pt idx="2">
                  <c:v>290000000</c:v>
                </c:pt>
                <c:pt idx="3">
                  <c:v>220000000</c:v>
                </c:pt>
                <c:pt idx="4">
                  <c:v>370000000</c:v>
                </c:pt>
                <c:pt idx="5">
                  <c:v>340000000</c:v>
                </c:pt>
                <c:pt idx="6">
                  <c:v>380000000</c:v>
                </c:pt>
                <c:pt idx="7">
                  <c:v>415000000</c:v>
                </c:pt>
                <c:pt idx="8">
                  <c:v>555000000</c:v>
                </c:pt>
                <c:pt idx="9">
                  <c:v>630000000</c:v>
                </c:pt>
                <c:pt idx="10">
                  <c:v>676000000</c:v>
                </c:pt>
              </c:numCache>
            </c:numRef>
          </c:val>
          <c:smooth val="0"/>
          <c:extLst>
            <c:ext xmlns:c16="http://schemas.microsoft.com/office/drawing/2014/chart" uri="{C3380CC4-5D6E-409C-BE32-E72D297353CC}">
              <c16:uniqueId val="{00000001-8D92-4F57-BA54-B1497516D643}"/>
            </c:ext>
          </c:extLst>
        </c:ser>
        <c:dLbls>
          <c:showLegendKey val="0"/>
          <c:showVal val="0"/>
          <c:showCatName val="0"/>
          <c:showSerName val="0"/>
          <c:showPercent val="0"/>
          <c:showBubbleSize val="0"/>
        </c:dLbls>
        <c:smooth val="0"/>
        <c:axId val="1261736848"/>
        <c:axId val="1261737808"/>
      </c:lineChart>
      <c:catAx>
        <c:axId val="126173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7808"/>
        <c:crosses val="autoZero"/>
        <c:auto val="1"/>
        <c:lblAlgn val="ctr"/>
        <c:lblOffset val="100"/>
        <c:noMultiLvlLbl val="0"/>
      </c:catAx>
      <c:valAx>
        <c:axId val="126173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[mcu dataset.xlsx]pivot_table!PivotTable4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IMDB Rating by Performance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pivot_table!$F$12</c:f>
              <c:strCache>
                <c:ptCount val="1"/>
                <c:pt idx="0">
                  <c:v>Total</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pivot_table!$E$13:$E$17</c:f>
              <c:strCache>
                <c:ptCount val="4"/>
                <c:pt idx="0">
                  <c:v>Below Average</c:v>
                </c:pt>
                <c:pt idx="1">
                  <c:v>Average</c:v>
                </c:pt>
                <c:pt idx="2">
                  <c:v>Hit</c:v>
                </c:pt>
                <c:pt idx="3">
                  <c:v>Blockbuster</c:v>
                </c:pt>
              </c:strCache>
            </c:strRef>
          </c:cat>
          <c:val>
            <c:numRef>
              <c:f>pivot_table!$F$13:$F$17</c:f>
              <c:numCache>
                <c:formatCode>0.00</c:formatCode>
                <c:ptCount val="4"/>
                <c:pt idx="0">
                  <c:v>6.6</c:v>
                </c:pt>
                <c:pt idx="1">
                  <c:v>6.95</c:v>
                </c:pt>
                <c:pt idx="2">
                  <c:v>7.0333333333333341</c:v>
                </c:pt>
                <c:pt idx="3">
                  <c:v>7.6235294117647054</c:v>
                </c:pt>
              </c:numCache>
            </c:numRef>
          </c:val>
          <c:extLst>
            <c:ext xmlns:c16="http://schemas.microsoft.com/office/drawing/2014/chart" uri="{C3380CC4-5D6E-409C-BE32-E72D297353CC}">
              <c16:uniqueId val="{00000000-15F1-4BE6-9E96-15228C02C8B9}"/>
            </c:ext>
          </c:extLst>
        </c:ser>
        <c:dLbls>
          <c:showLegendKey val="0"/>
          <c:showVal val="0"/>
          <c:showCatName val="0"/>
          <c:showSerName val="0"/>
          <c:showPercent val="0"/>
          <c:showBubbleSize val="0"/>
        </c:dLbls>
        <c:gapWidth val="150"/>
        <c:axId val="1001392576"/>
        <c:axId val="1001393536"/>
      </c:barChart>
      <c:valAx>
        <c:axId val="10013935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392576"/>
        <c:crosses val="autoZero"/>
        <c:crossBetween val="between"/>
      </c:valAx>
      <c:catAx>
        <c:axId val="10013925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39353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[mcu dataset.xlsx]pivot_table!PivotTable5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Movies Per Genre</a:t>
            </a:r>
            <a:endParaRPr lang="en-US"/>
          </a:p>
        </c:rich>
      </c:tx>
      <c:layout>
        <c:manualLayout>
          <c:xMode val="edge"/>
          <c:yMode val="edge"/>
          <c:x val="0.11818159093749643"/>
          <c:y val="0.158253365821488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A000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chemeClr val="accent2">
              <a:lumMod val="40000"/>
              <a:lumOff val="60000"/>
            </a:schemeClr>
          </a:solidFill>
          <a:ln w="19050">
            <a:solidFill>
              <a:schemeClr val="lt1"/>
            </a:solidFill>
          </a:ln>
          <a:effectLst/>
        </c:spPr>
      </c:pivotFmt>
      <c:pivotFmt>
        <c:idx val="5"/>
        <c:spPr>
          <a:solidFill>
            <a:schemeClr val="accent2">
              <a:lumMod val="20000"/>
              <a:lumOff val="80000"/>
            </a:schemeClr>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20000"/>
              <a:lumOff val="80000"/>
            </a:schemeClr>
          </a:solidFill>
          <a:ln w="19050">
            <a:solidFill>
              <a:schemeClr val="lt1"/>
            </a:solidFill>
          </a:ln>
          <a:effectLst/>
        </c:spPr>
      </c:pivotFmt>
      <c:pivotFmt>
        <c:idx val="8"/>
        <c:spPr>
          <a:solidFill>
            <a:schemeClr val="accent2">
              <a:lumMod val="40000"/>
              <a:lumOff val="60000"/>
            </a:schemeClr>
          </a:solidFill>
          <a:ln w="19050">
            <a:solidFill>
              <a:schemeClr val="lt1"/>
            </a:solidFill>
          </a:ln>
          <a:effectLst/>
        </c:spPr>
      </c:pivotFmt>
      <c:pivotFmt>
        <c:idx val="9"/>
        <c:spPr>
          <a:solidFill>
            <a:srgbClr val="8A0000"/>
          </a:solidFill>
          <a:ln w="19050">
            <a:solidFill>
              <a:schemeClr val="lt1"/>
            </a:solidFill>
          </a:ln>
          <a:effectLst/>
        </c:spPr>
      </c:pivotFmt>
      <c:pivotFmt>
        <c:idx val="10"/>
        <c:spPr>
          <a:solidFill>
            <a:srgbClr val="C00000"/>
          </a:solidFill>
          <a:ln w="19050">
            <a:solidFill>
              <a:schemeClr val="lt1"/>
            </a:solidFill>
          </a:ln>
          <a:effectLst/>
        </c:spPr>
      </c:pivotFmt>
      <c:pivotFmt>
        <c:idx val="1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20000"/>
              <a:lumOff val="80000"/>
            </a:schemeClr>
          </a:solidFill>
          <a:ln w="19050">
            <a:solidFill>
              <a:schemeClr val="lt1"/>
            </a:solidFill>
          </a:ln>
          <a:effectLst/>
        </c:spPr>
      </c:pivotFmt>
      <c:pivotFmt>
        <c:idx val="13"/>
        <c:spPr>
          <a:solidFill>
            <a:schemeClr val="accent2">
              <a:lumMod val="40000"/>
              <a:lumOff val="60000"/>
            </a:schemeClr>
          </a:solidFill>
          <a:ln w="19050">
            <a:solidFill>
              <a:schemeClr val="lt1"/>
            </a:solidFill>
          </a:ln>
          <a:effectLst/>
        </c:spPr>
      </c:pivotFmt>
      <c:pivotFmt>
        <c:idx val="14"/>
        <c:spPr>
          <a:solidFill>
            <a:srgbClr val="8A0000"/>
          </a:solidFill>
          <a:ln w="19050">
            <a:solidFill>
              <a:schemeClr val="lt1"/>
            </a:solidFill>
          </a:ln>
          <a:effectLst/>
        </c:spPr>
      </c:pivotFmt>
      <c:pivotFmt>
        <c:idx val="15"/>
        <c:spPr>
          <a:solidFill>
            <a:srgbClr val="C00000"/>
          </a:solidFill>
          <a:ln w="19050">
            <a:solidFill>
              <a:schemeClr val="lt1"/>
            </a:solidFill>
          </a:ln>
          <a:effectLst/>
        </c:spPr>
      </c:pivotFmt>
    </c:pivotFmts>
    <c:plotArea>
      <c:layout/>
      <c:pieChart>
        <c:varyColors val="1"/>
        <c:ser>
          <c:idx val="0"/>
          <c:order val="0"/>
          <c:tx>
            <c:strRef>
              <c:f>pivot_table!$F$20</c:f>
              <c:strCache>
                <c:ptCount val="1"/>
                <c:pt idx="0">
                  <c:v>Total</c:v>
                </c:pt>
              </c:strCache>
            </c:strRef>
          </c:tx>
          <c:dPt>
            <c:idx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1-F6BD-4A23-9F77-73BACEDE3F9B}"/>
              </c:ext>
            </c:extLst>
          </c:dPt>
          <c:dPt>
            <c:idx val="1"/>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F6BD-4A23-9F77-73BACEDE3F9B}"/>
              </c:ext>
            </c:extLst>
          </c:dPt>
          <c:dPt>
            <c:idx val="2"/>
            <c:bubble3D val="0"/>
            <c:spPr>
              <a:solidFill>
                <a:srgbClr val="8A0000"/>
              </a:solidFill>
              <a:ln w="19050">
                <a:solidFill>
                  <a:schemeClr val="lt1"/>
                </a:solidFill>
              </a:ln>
              <a:effectLst/>
            </c:spPr>
            <c:extLst>
              <c:ext xmlns:c16="http://schemas.microsoft.com/office/drawing/2014/chart" uri="{C3380CC4-5D6E-409C-BE32-E72D297353CC}">
                <c16:uniqueId val="{00000005-F6BD-4A23-9F77-73BACEDE3F9B}"/>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F6BD-4A23-9F77-73BACEDE3F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pivot_table!$E$21:$E$25</c:f>
              <c:strCache>
                <c:ptCount val="4"/>
                <c:pt idx="0">
                  <c:v>Action , Adventure , Drama</c:v>
                </c:pt>
                <c:pt idx="1">
                  <c:v>Action , Adventure, Fantasy</c:v>
                </c:pt>
                <c:pt idx="2">
                  <c:v>Action , Adventure, Sci-Fi</c:v>
                </c:pt>
                <c:pt idx="3">
                  <c:v>Action, Adventure , Comedy</c:v>
                </c:pt>
              </c:strCache>
            </c:strRef>
          </c:cat>
          <c:val>
            <c:numRef>
              <c:f>pivot_table!$F$21:$F$25</c:f>
              <c:numCache>
                <c:formatCode>General</c:formatCode>
                <c:ptCount val="4"/>
                <c:pt idx="0">
                  <c:v>1</c:v>
                </c:pt>
                <c:pt idx="1">
                  <c:v>3</c:v>
                </c:pt>
                <c:pt idx="2">
                  <c:v>14</c:v>
                </c:pt>
                <c:pt idx="3">
                  <c:v>5</c:v>
                </c:pt>
              </c:numCache>
            </c:numRef>
          </c:val>
          <c:extLst>
            <c:ext xmlns:c16="http://schemas.microsoft.com/office/drawing/2014/chart" uri="{C3380CC4-5D6E-409C-BE32-E72D297353CC}">
              <c16:uniqueId val="{00000008-F6BD-4A23-9F77-73BACEDE3F9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dataset.xlsx]pivot_table!PivotTable6</c:name>
    <c:fmtId val="1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Gross</a:t>
            </a:r>
            <a:r>
              <a:rPr lang="en-US" baseline="0"/>
              <a:t> Income By Budget</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tx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59604337714009E-2"/>
          <c:y val="0.36377523953402741"/>
          <c:w val="0.87714312401341288"/>
          <c:h val="0.34494015749043205"/>
        </c:manualLayout>
      </c:layout>
      <c:barChart>
        <c:barDir val="col"/>
        <c:grouping val="clustered"/>
        <c:varyColors val="0"/>
        <c:ser>
          <c:idx val="0"/>
          <c:order val="0"/>
          <c:tx>
            <c:strRef>
              <c:f>pivot_table!$I$17</c:f>
              <c:strCache>
                <c:ptCount val="1"/>
                <c:pt idx="0">
                  <c:v>Average of Opening Gross</c:v>
                </c:pt>
              </c:strCache>
            </c:strRef>
          </c:tx>
          <c:spPr>
            <a:solidFill>
              <a:schemeClr val="tx1"/>
            </a:solidFill>
            <a:ln>
              <a:noFill/>
            </a:ln>
            <a:effectLst/>
          </c:spPr>
          <c:invertIfNegative val="0"/>
          <c:cat>
            <c:strRef>
              <c:f>pivot_table!$H$18:$H$30</c:f>
              <c:strCache>
                <c:ptCount val="13"/>
                <c:pt idx="0">
                  <c:v> 130,000,000 </c:v>
                </c:pt>
                <c:pt idx="1">
                  <c:v> 140,000,000 </c:v>
                </c:pt>
                <c:pt idx="2">
                  <c:v> 150,000,000 </c:v>
                </c:pt>
                <c:pt idx="3">
                  <c:v> 160,000,000 </c:v>
                </c:pt>
                <c:pt idx="4">
                  <c:v> 165,000,000 </c:v>
                </c:pt>
                <c:pt idx="5">
                  <c:v> 170,000,000 </c:v>
                </c:pt>
                <c:pt idx="6">
                  <c:v> 175,000,000 </c:v>
                </c:pt>
                <c:pt idx="7">
                  <c:v> 180,000,000 </c:v>
                </c:pt>
                <c:pt idx="8">
                  <c:v> 200,000,000 </c:v>
                </c:pt>
                <c:pt idx="9">
                  <c:v> 220,000,000 </c:v>
                </c:pt>
                <c:pt idx="10">
                  <c:v> 250,000,000 </c:v>
                </c:pt>
                <c:pt idx="11">
                  <c:v> 300,000,000 </c:v>
                </c:pt>
                <c:pt idx="12">
                  <c:v> 356,000,000 </c:v>
                </c:pt>
              </c:strCache>
            </c:strRef>
          </c:cat>
          <c:val>
            <c:numRef>
              <c:f>pivot_table!$I$18:$I$30</c:f>
              <c:numCache>
                <c:formatCode>0,,"M"</c:formatCode>
                <c:ptCount val="13"/>
                <c:pt idx="0">
                  <c:v>66518865.5</c:v>
                </c:pt>
                <c:pt idx="1">
                  <c:v>81838596</c:v>
                </c:pt>
                <c:pt idx="2">
                  <c:v>60568694</c:v>
                </c:pt>
                <c:pt idx="3">
                  <c:v>123006317.5</c:v>
                </c:pt>
                <c:pt idx="4">
                  <c:v>85058311</c:v>
                </c:pt>
                <c:pt idx="5">
                  <c:v>91694148.333333328</c:v>
                </c:pt>
                <c:pt idx="6">
                  <c:v>117027503</c:v>
                </c:pt>
                <c:pt idx="7">
                  <c:v>122744989</c:v>
                </c:pt>
                <c:pt idx="8">
                  <c:v>162695280</c:v>
                </c:pt>
                <c:pt idx="9">
                  <c:v>207438708</c:v>
                </c:pt>
                <c:pt idx="10">
                  <c:v>185205125.5</c:v>
                </c:pt>
                <c:pt idx="11">
                  <c:v>257698183</c:v>
                </c:pt>
                <c:pt idx="12">
                  <c:v>357115007</c:v>
                </c:pt>
              </c:numCache>
            </c:numRef>
          </c:val>
          <c:extLst>
            <c:ext xmlns:c16="http://schemas.microsoft.com/office/drawing/2014/chart" uri="{C3380CC4-5D6E-409C-BE32-E72D297353CC}">
              <c16:uniqueId val="{00000000-2521-4B3B-B292-0223100602F4}"/>
            </c:ext>
          </c:extLst>
        </c:ser>
        <c:ser>
          <c:idx val="1"/>
          <c:order val="1"/>
          <c:tx>
            <c:strRef>
              <c:f>pivot_table!$J$17</c:f>
              <c:strCache>
                <c:ptCount val="1"/>
                <c:pt idx="0">
                  <c:v>Average of Domestic Gross</c:v>
                </c:pt>
              </c:strCache>
            </c:strRef>
          </c:tx>
          <c:spPr>
            <a:solidFill>
              <a:schemeClr val="accent2"/>
            </a:solidFill>
            <a:ln>
              <a:noFill/>
            </a:ln>
            <a:effectLst/>
          </c:spPr>
          <c:invertIfNegative val="0"/>
          <c:cat>
            <c:strRef>
              <c:f>pivot_table!$H$18:$H$30</c:f>
              <c:strCache>
                <c:ptCount val="13"/>
                <c:pt idx="0">
                  <c:v> 130,000,000 </c:v>
                </c:pt>
                <c:pt idx="1">
                  <c:v> 140,000,000 </c:v>
                </c:pt>
                <c:pt idx="2">
                  <c:v> 150,000,000 </c:v>
                </c:pt>
                <c:pt idx="3">
                  <c:v> 160,000,000 </c:v>
                </c:pt>
                <c:pt idx="4">
                  <c:v> 165,000,000 </c:v>
                </c:pt>
                <c:pt idx="5">
                  <c:v> 170,000,000 </c:v>
                </c:pt>
                <c:pt idx="6">
                  <c:v> 175,000,000 </c:v>
                </c:pt>
                <c:pt idx="7">
                  <c:v> 180,000,000 </c:v>
                </c:pt>
                <c:pt idx="8">
                  <c:v> 200,000,000 </c:v>
                </c:pt>
                <c:pt idx="9">
                  <c:v> 220,000,000 </c:v>
                </c:pt>
                <c:pt idx="10">
                  <c:v> 250,000,000 </c:v>
                </c:pt>
                <c:pt idx="11">
                  <c:v> 300,000,000 </c:v>
                </c:pt>
                <c:pt idx="12">
                  <c:v> 356,000,000 </c:v>
                </c:pt>
              </c:strCache>
            </c:strRef>
          </c:cat>
          <c:val>
            <c:numRef>
              <c:f>pivot_table!$J$18:$J$30</c:f>
              <c:numCache>
                <c:formatCode>0,,"M"</c:formatCode>
                <c:ptCount val="13"/>
                <c:pt idx="0">
                  <c:v>198425451.5</c:v>
                </c:pt>
                <c:pt idx="1">
                  <c:v>247629315.5</c:v>
                </c:pt>
                <c:pt idx="2">
                  <c:v>157918768.5</c:v>
                </c:pt>
                <c:pt idx="3">
                  <c:v>408680962</c:v>
                </c:pt>
                <c:pt idx="4">
                  <c:v>232641920</c:v>
                </c:pt>
                <c:pt idx="5">
                  <c:v>266607736.66666666</c:v>
                </c:pt>
                <c:pt idx="6">
                  <c:v>334201140</c:v>
                </c:pt>
                <c:pt idx="7">
                  <c:v>31505828</c:v>
                </c:pt>
                <c:pt idx="8">
                  <c:v>295311165</c:v>
                </c:pt>
                <c:pt idx="9">
                  <c:v>623357910</c:v>
                </c:pt>
                <c:pt idx="10">
                  <c:v>433545108.5</c:v>
                </c:pt>
                <c:pt idx="11">
                  <c:v>678815482</c:v>
                </c:pt>
                <c:pt idx="12">
                  <c:v>858373000</c:v>
                </c:pt>
              </c:numCache>
            </c:numRef>
          </c:val>
          <c:extLst>
            <c:ext xmlns:c16="http://schemas.microsoft.com/office/drawing/2014/chart" uri="{C3380CC4-5D6E-409C-BE32-E72D297353CC}">
              <c16:uniqueId val="{00000001-2521-4B3B-B292-0223100602F4}"/>
            </c:ext>
          </c:extLst>
        </c:ser>
        <c:ser>
          <c:idx val="2"/>
          <c:order val="2"/>
          <c:tx>
            <c:strRef>
              <c:f>pivot_table!$K$17</c:f>
              <c:strCache>
                <c:ptCount val="1"/>
                <c:pt idx="0">
                  <c:v>Average of Total Gross</c:v>
                </c:pt>
              </c:strCache>
            </c:strRef>
          </c:tx>
          <c:spPr>
            <a:solidFill>
              <a:schemeClr val="accent3"/>
            </a:solidFill>
            <a:ln>
              <a:noFill/>
            </a:ln>
            <a:effectLst/>
          </c:spPr>
          <c:invertIfNegative val="0"/>
          <c:cat>
            <c:strRef>
              <c:f>pivot_table!$H$18:$H$30</c:f>
              <c:strCache>
                <c:ptCount val="13"/>
                <c:pt idx="0">
                  <c:v> 130,000,000 </c:v>
                </c:pt>
                <c:pt idx="1">
                  <c:v> 140,000,000 </c:v>
                </c:pt>
                <c:pt idx="2">
                  <c:v> 150,000,000 </c:v>
                </c:pt>
                <c:pt idx="3">
                  <c:v> 160,000,000 </c:v>
                </c:pt>
                <c:pt idx="4">
                  <c:v> 165,000,000 </c:v>
                </c:pt>
                <c:pt idx="5">
                  <c:v> 170,000,000 </c:v>
                </c:pt>
                <c:pt idx="6">
                  <c:v> 175,000,000 </c:v>
                </c:pt>
                <c:pt idx="7">
                  <c:v> 180,000,000 </c:v>
                </c:pt>
                <c:pt idx="8">
                  <c:v> 200,000,000 </c:v>
                </c:pt>
                <c:pt idx="9">
                  <c:v> 220,000,000 </c:v>
                </c:pt>
                <c:pt idx="10">
                  <c:v> 250,000,000 </c:v>
                </c:pt>
                <c:pt idx="11">
                  <c:v> 300,000,000 </c:v>
                </c:pt>
                <c:pt idx="12">
                  <c:v> 356,000,000 </c:v>
                </c:pt>
              </c:strCache>
            </c:strRef>
          </c:cat>
          <c:val>
            <c:numRef>
              <c:f>pivot_table!$K$18:$K$30</c:f>
              <c:numCache>
                <c:formatCode>0,,"M"</c:formatCode>
                <c:ptCount val="13"/>
                <c:pt idx="0">
                  <c:v>570993052</c:v>
                </c:pt>
                <c:pt idx="1">
                  <c:v>477968010.5</c:v>
                </c:pt>
                <c:pt idx="2">
                  <c:v>357048807</c:v>
                </c:pt>
                <c:pt idx="3">
                  <c:v>1130101395</c:v>
                </c:pt>
                <c:pt idx="4">
                  <c:v>677718395</c:v>
                </c:pt>
                <c:pt idx="5">
                  <c:v>710660414.33333337</c:v>
                </c:pt>
                <c:pt idx="6">
                  <c:v>880166924</c:v>
                </c:pt>
                <c:pt idx="7">
                  <c:v>853977126</c:v>
                </c:pt>
                <c:pt idx="8">
                  <c:v>1012353448.75</c:v>
                </c:pt>
                <c:pt idx="9">
                  <c:v>1518812988</c:v>
                </c:pt>
                <c:pt idx="10">
                  <c:v>1278051080.5</c:v>
                </c:pt>
                <c:pt idx="11">
                  <c:v>2048359754</c:v>
                </c:pt>
                <c:pt idx="12">
                  <c:v>2797501328</c:v>
                </c:pt>
              </c:numCache>
            </c:numRef>
          </c:val>
          <c:extLst>
            <c:ext xmlns:c16="http://schemas.microsoft.com/office/drawing/2014/chart" uri="{C3380CC4-5D6E-409C-BE32-E72D297353CC}">
              <c16:uniqueId val="{00000002-2521-4B3B-B292-0223100602F4}"/>
            </c:ext>
          </c:extLst>
        </c:ser>
        <c:dLbls>
          <c:showLegendKey val="0"/>
          <c:showVal val="0"/>
          <c:showCatName val="0"/>
          <c:showSerName val="0"/>
          <c:showPercent val="0"/>
          <c:showBubbleSize val="0"/>
        </c:dLbls>
        <c:gapWidth val="267"/>
        <c:overlap val="-43"/>
        <c:axId val="1263658432"/>
        <c:axId val="1263658912"/>
      </c:barChart>
      <c:catAx>
        <c:axId val="12636584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63658912"/>
        <c:crosses val="autoZero"/>
        <c:auto val="1"/>
        <c:lblAlgn val="ctr"/>
        <c:lblOffset val="100"/>
        <c:noMultiLvlLbl val="0"/>
      </c:catAx>
      <c:valAx>
        <c:axId val="1263658912"/>
        <c:scaling>
          <c:orientation val="minMax"/>
        </c:scaling>
        <c:delete val="0"/>
        <c:axPos val="l"/>
        <c:majorGridlines>
          <c:spPr>
            <a:ln w="9525" cap="flat" cmpd="sng" algn="ctr">
              <a:solidFill>
                <a:schemeClr val="dk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63658432"/>
        <c:crosses val="autoZero"/>
        <c:crossBetween val="between"/>
      </c:valAx>
      <c:spPr>
        <a:pattFill prst="ltDnDiag">
          <a:fgClr>
            <a:schemeClr val="dk1">
              <a:lumMod val="15000"/>
              <a:lumOff val="85000"/>
            </a:schemeClr>
          </a:fgClr>
          <a:bgClr>
            <a:schemeClr val="lt1"/>
          </a:bgClr>
        </a:pattFill>
        <a:ln>
          <a:noFill/>
        </a:ln>
        <a:effectLst/>
      </c:spPr>
    </c:plotArea>
    <c:legend>
      <c:legendPos val="t"/>
      <c:layout>
        <c:manualLayout>
          <c:xMode val="edge"/>
          <c:yMode val="edge"/>
          <c:x val="6.0035039136888707E-2"/>
          <c:y val="0.22251451834814498"/>
          <c:w val="0.89455515305247002"/>
          <c:h val="0.154227818771417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[mcu dataset.xlsx]pivot_table!PivotTable1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Oscar Nomination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pivot_table!$Q$15</c:f>
              <c:strCache>
                <c:ptCount val="1"/>
                <c:pt idx="0">
                  <c:v>Total</c:v>
                </c:pt>
              </c:strCache>
            </c:strRef>
          </c:tx>
          <c:spPr>
            <a:solidFill>
              <a:schemeClr val="accent2"/>
            </a:solidFill>
            <a:ln>
              <a:noFill/>
            </a:ln>
            <a:effectLst/>
          </c:spPr>
          <c:invertIfNegative val="0"/>
          <c:cat>
            <c:strRef>
              <c:f>pivot_table!$P$16:$P$27</c:f>
              <c:strCache>
                <c:ptCount val="11"/>
                <c:pt idx="0">
                  <c:v>2008</c:v>
                </c:pt>
                <c:pt idx="1">
                  <c:v>2010</c:v>
                </c:pt>
                <c:pt idx="2">
                  <c:v>2011</c:v>
                </c:pt>
                <c:pt idx="3">
                  <c:v>2012</c:v>
                </c:pt>
                <c:pt idx="4">
                  <c:v>2013</c:v>
                </c:pt>
                <c:pt idx="5">
                  <c:v>2014</c:v>
                </c:pt>
                <c:pt idx="6">
                  <c:v>2015</c:v>
                </c:pt>
                <c:pt idx="7">
                  <c:v>2016</c:v>
                </c:pt>
                <c:pt idx="8">
                  <c:v>2017</c:v>
                </c:pt>
                <c:pt idx="9">
                  <c:v>2018</c:v>
                </c:pt>
                <c:pt idx="10">
                  <c:v>2019</c:v>
                </c:pt>
              </c:strCache>
            </c:strRef>
          </c:cat>
          <c:val>
            <c:numRef>
              <c:f>pivot_table!$Q$16:$Q$27</c:f>
              <c:numCache>
                <c:formatCode>General</c:formatCode>
                <c:ptCount val="11"/>
                <c:pt idx="0">
                  <c:v>2</c:v>
                </c:pt>
                <c:pt idx="1">
                  <c:v>1</c:v>
                </c:pt>
                <c:pt idx="2">
                  <c:v>0</c:v>
                </c:pt>
                <c:pt idx="3">
                  <c:v>1</c:v>
                </c:pt>
                <c:pt idx="4">
                  <c:v>1</c:v>
                </c:pt>
                <c:pt idx="5">
                  <c:v>3</c:v>
                </c:pt>
                <c:pt idx="6">
                  <c:v>0</c:v>
                </c:pt>
                <c:pt idx="7">
                  <c:v>1</c:v>
                </c:pt>
                <c:pt idx="8">
                  <c:v>1</c:v>
                </c:pt>
                <c:pt idx="9">
                  <c:v>8</c:v>
                </c:pt>
                <c:pt idx="10">
                  <c:v>1</c:v>
                </c:pt>
              </c:numCache>
            </c:numRef>
          </c:val>
          <c:extLst>
            <c:ext xmlns:c16="http://schemas.microsoft.com/office/drawing/2014/chart" uri="{C3380CC4-5D6E-409C-BE32-E72D297353CC}">
              <c16:uniqueId val="{00000000-7E7E-4ED5-8A6B-89D598BF9DDB}"/>
            </c:ext>
          </c:extLst>
        </c:ser>
        <c:dLbls>
          <c:showLegendKey val="0"/>
          <c:showVal val="0"/>
          <c:showCatName val="0"/>
          <c:showSerName val="0"/>
          <c:showPercent val="0"/>
          <c:showBubbleSize val="0"/>
        </c:dLbls>
        <c:gapWidth val="219"/>
        <c:overlap val="-27"/>
        <c:axId val="1087421471"/>
        <c:axId val="1087427231"/>
      </c:barChart>
      <c:catAx>
        <c:axId val="108742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27231"/>
        <c:crosses val="autoZero"/>
        <c:auto val="1"/>
        <c:lblAlgn val="ctr"/>
        <c:lblOffset val="100"/>
        <c:noMultiLvlLbl val="0"/>
      </c:catAx>
      <c:valAx>
        <c:axId val="108742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42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phase1!A1"/><Relationship Id="rId1" Type="http://schemas.openxmlformats.org/officeDocument/2006/relationships/image" Target="../media/image1.jfif"/><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714375</xdr:colOff>
      <xdr:row>5</xdr:row>
      <xdr:rowOff>47626</xdr:rowOff>
    </xdr:to>
    <xdr:pic>
      <xdr:nvPicPr>
        <xdr:cNvPr id="3" name="Picture 2">
          <a:extLst>
            <a:ext uri="{FF2B5EF4-FFF2-40B4-BE49-F238E27FC236}">
              <a16:creationId xmlns:a16="http://schemas.microsoft.com/office/drawing/2014/main" id="{3C026B9E-FE81-849F-25B7-28FEDC91576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099" t="19864" r="7747" b="20815"/>
        <a:stretch/>
      </xdr:blipFill>
      <xdr:spPr>
        <a:xfrm>
          <a:off x="0" y="0"/>
          <a:ext cx="2181225" cy="1000126"/>
        </a:xfrm>
        <a:prstGeom prst="rect">
          <a:avLst/>
        </a:prstGeom>
        <a:effectLst>
          <a:outerShdw blurRad="50800" dist="38100" dir="2700000" algn="tl" rotWithShape="0">
            <a:prstClr val="black">
              <a:alpha val="40000"/>
            </a:prstClr>
          </a:outerShdw>
        </a:effectLst>
      </xdr:spPr>
    </xdr:pic>
    <xdr:clientData/>
  </xdr:twoCellAnchor>
  <xdr:twoCellAnchor>
    <xdr:from>
      <xdr:col>0</xdr:col>
      <xdr:colOff>0</xdr:colOff>
      <xdr:row>5</xdr:row>
      <xdr:rowOff>28556</xdr:rowOff>
    </xdr:from>
    <xdr:to>
      <xdr:col>17</xdr:col>
      <xdr:colOff>400050</xdr:colOff>
      <xdr:row>5</xdr:row>
      <xdr:rowOff>66675</xdr:rowOff>
    </xdr:to>
    <xdr:cxnSp macro="">
      <xdr:nvCxnSpPr>
        <xdr:cNvPr id="5" name="Straight Connector 4">
          <a:extLst>
            <a:ext uri="{FF2B5EF4-FFF2-40B4-BE49-F238E27FC236}">
              <a16:creationId xmlns:a16="http://schemas.microsoft.com/office/drawing/2014/main" id="{EEC85ADD-2B05-41E4-8649-EF567616C9DE}"/>
            </a:ext>
          </a:extLst>
        </xdr:cNvPr>
        <xdr:cNvCxnSpPr/>
      </xdr:nvCxnSpPr>
      <xdr:spPr>
        <a:xfrm flipV="1">
          <a:off x="0" y="981056"/>
          <a:ext cx="12592050" cy="3811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676274</xdr:colOff>
      <xdr:row>3</xdr:row>
      <xdr:rowOff>38101</xdr:rowOff>
    </xdr:from>
    <xdr:to>
      <xdr:col>9</xdr:col>
      <xdr:colOff>1485899</xdr:colOff>
      <xdr:row>5</xdr:row>
      <xdr:rowOff>1</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8F415037-AF2B-8EA8-19FD-DFB28380BB33}"/>
            </a:ext>
          </a:extLst>
        </xdr:cNvPr>
        <xdr:cNvSpPr/>
      </xdr:nvSpPr>
      <xdr:spPr>
        <a:xfrm>
          <a:off x="10734674" y="609601"/>
          <a:ext cx="809625" cy="342900"/>
        </a:xfrm>
        <a:prstGeom prst="roundRect">
          <a:avLst/>
        </a:prstGeom>
        <a:solidFill>
          <a:srgbClr val="C00000"/>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en-US" sz="1050" b="0" i="1">
              <a:latin typeface="Arial Rounded MT Bold" panose="020F0704030504030204" pitchFamily="34" charset="0"/>
            </a:rPr>
            <a:t>PHASE 1</a:t>
          </a:r>
        </a:p>
      </xdr:txBody>
    </xdr:sp>
    <xdr:clientData/>
  </xdr:twoCellAnchor>
  <xdr:twoCellAnchor>
    <xdr:from>
      <xdr:col>10</xdr:col>
      <xdr:colOff>666750</xdr:colOff>
      <xdr:row>5</xdr:row>
      <xdr:rowOff>104775</xdr:rowOff>
    </xdr:from>
    <xdr:to>
      <xdr:col>17</xdr:col>
      <xdr:colOff>57151</xdr:colOff>
      <xdr:row>19</xdr:row>
      <xdr:rowOff>38100</xdr:rowOff>
    </xdr:to>
    <xdr:graphicFrame macro="">
      <xdr:nvGraphicFramePr>
        <xdr:cNvPr id="26" name="Chart 25">
          <a:extLst>
            <a:ext uri="{FF2B5EF4-FFF2-40B4-BE49-F238E27FC236}">
              <a16:creationId xmlns:a16="http://schemas.microsoft.com/office/drawing/2014/main" id="{11F1BB24-CA59-4279-A473-05D2F2EC0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438150</xdr:colOff>
      <xdr:row>19</xdr:row>
      <xdr:rowOff>76199</xdr:rowOff>
    </xdr:from>
    <xdr:to>
      <xdr:col>17</xdr:col>
      <xdr:colOff>47626</xdr:colOff>
      <xdr:row>34</xdr:row>
      <xdr:rowOff>76200</xdr:rowOff>
    </xdr:to>
    <xdr:graphicFrame macro="">
      <xdr:nvGraphicFramePr>
        <xdr:cNvPr id="27" name="Chart 26">
          <a:extLst>
            <a:ext uri="{FF2B5EF4-FFF2-40B4-BE49-F238E27FC236}">
              <a16:creationId xmlns:a16="http://schemas.microsoft.com/office/drawing/2014/main" id="{EB654417-9926-4C83-AFC7-1D524368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257175</xdr:colOff>
      <xdr:row>5</xdr:row>
      <xdr:rowOff>85725</xdr:rowOff>
    </xdr:from>
    <xdr:to>
      <xdr:col>10</xdr:col>
      <xdr:colOff>628650</xdr:colOff>
      <xdr:row>19</xdr:row>
      <xdr:rowOff>28575</xdr:rowOff>
    </xdr:to>
    <xdr:graphicFrame macro="">
      <xdr:nvGraphicFramePr>
        <xdr:cNvPr id="28" name="Chart 27">
          <a:extLst>
            <a:ext uri="{FF2B5EF4-FFF2-40B4-BE49-F238E27FC236}">
              <a16:creationId xmlns:a16="http://schemas.microsoft.com/office/drawing/2014/main" id="{AF844C5C-7A59-4249-B0E2-783F42381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571500</xdr:colOff>
      <xdr:row>19</xdr:row>
      <xdr:rowOff>76199</xdr:rowOff>
    </xdr:from>
    <xdr:to>
      <xdr:col>4</xdr:col>
      <xdr:colOff>571500</xdr:colOff>
      <xdr:row>29</xdr:row>
      <xdr:rowOff>133350</xdr:rowOff>
    </xdr:to>
    <xdr:graphicFrame macro="">
      <xdr:nvGraphicFramePr>
        <xdr:cNvPr id="29" name="Chart 28">
          <a:extLst>
            <a:ext uri="{FF2B5EF4-FFF2-40B4-BE49-F238E27FC236}">
              <a16:creationId xmlns:a16="http://schemas.microsoft.com/office/drawing/2014/main" id="{83598E73-C2B2-4D62-A8D9-715F69FAE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19051</xdr:colOff>
      <xdr:row>5</xdr:row>
      <xdr:rowOff>85725</xdr:rowOff>
    </xdr:from>
    <xdr:to>
      <xdr:col>7</xdr:col>
      <xdr:colOff>219075</xdr:colOff>
      <xdr:row>19</xdr:row>
      <xdr:rowOff>28574</xdr:rowOff>
    </xdr:to>
    <xdr:graphicFrame macro="">
      <xdr:nvGraphicFramePr>
        <xdr:cNvPr id="37" name="Chart 36">
          <a:extLst>
            <a:ext uri="{FF2B5EF4-FFF2-40B4-BE49-F238E27FC236}">
              <a16:creationId xmlns:a16="http://schemas.microsoft.com/office/drawing/2014/main" id="{6F8918B9-58CD-419A-A771-CE67F2D1E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723900</xdr:colOff>
      <xdr:row>0</xdr:row>
      <xdr:rowOff>38100</xdr:rowOff>
    </xdr:from>
    <xdr:to>
      <xdr:col>6</xdr:col>
      <xdr:colOff>400050</xdr:colOff>
      <xdr:row>6</xdr:row>
      <xdr:rowOff>161925</xdr:rowOff>
    </xdr:to>
    <xdr:grpSp>
      <xdr:nvGrpSpPr>
        <xdr:cNvPr id="7" name="Group 6">
          <a:extLst>
            <a:ext uri="{FF2B5EF4-FFF2-40B4-BE49-F238E27FC236}">
              <a16:creationId xmlns:a16="http://schemas.microsoft.com/office/drawing/2014/main" id="{6206CB3B-528E-4D4E-C143-AB354543269B}"/>
            </a:ext>
          </a:extLst>
        </xdr:cNvPr>
        <xdr:cNvGrpSpPr/>
      </xdr:nvGrpSpPr>
      <xdr:grpSpPr>
        <a:xfrm>
          <a:off x="2190750" y="38100"/>
          <a:ext cx="2609850" cy="1266825"/>
          <a:chOff x="2228850" y="38100"/>
          <a:chExt cx="2609850" cy="1266825"/>
        </a:xfrm>
      </xdr:grpSpPr>
      <xdr:sp macro="" textlink="">
        <xdr:nvSpPr>
          <xdr:cNvPr id="34" name="Rectangle: Rounded Corners 33">
            <a:extLst>
              <a:ext uri="{FF2B5EF4-FFF2-40B4-BE49-F238E27FC236}">
                <a16:creationId xmlns:a16="http://schemas.microsoft.com/office/drawing/2014/main" id="{3BE3829A-BB2E-6136-0458-08654966E1BD}"/>
              </a:ext>
            </a:extLst>
          </xdr:cNvPr>
          <xdr:cNvSpPr/>
        </xdr:nvSpPr>
        <xdr:spPr>
          <a:xfrm>
            <a:off x="2266950" y="38100"/>
            <a:ext cx="2428875" cy="923925"/>
          </a:xfrm>
          <a:prstGeom prst="roundRect">
            <a:avLst/>
          </a:prstGeom>
          <a:solidFill>
            <a:sysClr val="window" lastClr="FFFFFF"/>
          </a:solidFill>
          <a:effectLst>
            <a:outerShdw blurRad="50800" dist="38100" dir="5400000" algn="t" rotWithShape="0">
              <a:prstClr val="black">
                <a:alpha val="40000"/>
              </a:prstClr>
            </a:outerShdw>
          </a:effectLst>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1500">
                <a:solidFill>
                  <a:srgbClr val="B42200"/>
                </a:solidFill>
                <a:latin typeface="Arial Rounded MT Bold" panose="020F0704030504030204" pitchFamily="34" charset="0"/>
              </a:rPr>
              <a:t>Highest Total Gross</a:t>
            </a:r>
            <a:r>
              <a:rPr lang="en-US" sz="1500" baseline="0">
                <a:solidFill>
                  <a:srgbClr val="B42200"/>
                </a:solidFill>
                <a:latin typeface="Arial Rounded MT Bold" panose="020F0704030504030204" pitchFamily="34" charset="0"/>
              </a:rPr>
              <a:t> </a:t>
            </a:r>
            <a:endParaRPr lang="en-US" sz="1500">
              <a:solidFill>
                <a:srgbClr val="B42200"/>
              </a:solidFill>
              <a:latin typeface="Arial Rounded MT Bold" panose="020F0704030504030204" pitchFamily="34" charset="0"/>
            </a:endParaRPr>
          </a:p>
        </xdr:txBody>
      </xdr:sp>
      <xdr:sp macro="" textlink="">
        <xdr:nvSpPr>
          <xdr:cNvPr id="42" name="TextBox 41">
            <a:extLst>
              <a:ext uri="{FF2B5EF4-FFF2-40B4-BE49-F238E27FC236}">
                <a16:creationId xmlns:a16="http://schemas.microsoft.com/office/drawing/2014/main" id="{46D63350-CED7-40D8-96B8-F978BE947E5E}"/>
              </a:ext>
            </a:extLst>
          </xdr:cNvPr>
          <xdr:cNvSpPr txBox="1"/>
        </xdr:nvSpPr>
        <xdr:spPr>
          <a:xfrm>
            <a:off x="2943225" y="295275"/>
            <a:ext cx="1121343" cy="447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a:solidFill>
                  <a:srgbClr val="B42200"/>
                </a:solidFill>
                <a:latin typeface="Arial Rounded MT Bold" panose="020F0704030504030204" pitchFamily="34" charset="0"/>
              </a:rPr>
              <a:t>2798M</a:t>
            </a:r>
          </a:p>
        </xdr:txBody>
      </xdr:sp>
      <xdr:sp macro="" textlink="">
        <xdr:nvSpPr>
          <xdr:cNvPr id="44" name="TextBox 43">
            <a:extLst>
              <a:ext uri="{FF2B5EF4-FFF2-40B4-BE49-F238E27FC236}">
                <a16:creationId xmlns:a16="http://schemas.microsoft.com/office/drawing/2014/main" id="{E18848E3-C96E-4E12-A838-235E6C6FF37C}"/>
              </a:ext>
            </a:extLst>
          </xdr:cNvPr>
          <xdr:cNvSpPr txBox="1"/>
        </xdr:nvSpPr>
        <xdr:spPr>
          <a:xfrm>
            <a:off x="2228850" y="695323"/>
            <a:ext cx="2609850" cy="6096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B42200"/>
                </a:solidFill>
                <a:latin typeface="+mn-lt"/>
              </a:rPr>
              <a:t>Movie: Avengers: Endgame</a:t>
            </a:r>
            <a:r>
              <a:rPr lang="en-US" sz="1100" b="1" baseline="0">
                <a:solidFill>
                  <a:srgbClr val="B42200"/>
                </a:solidFill>
                <a:latin typeface="+mn-lt"/>
              </a:rPr>
              <a:t>      </a:t>
            </a:r>
            <a:r>
              <a:rPr lang="en-US" sz="1100" b="1">
                <a:solidFill>
                  <a:srgbClr val="B42200"/>
                </a:solidFill>
                <a:latin typeface="+mn-lt"/>
              </a:rPr>
              <a:t>IMDB: 8.4</a:t>
            </a:r>
          </a:p>
        </xdr:txBody>
      </xdr:sp>
    </xdr:grpSp>
    <xdr:clientData/>
  </xdr:twoCellAnchor>
  <xdr:twoCellAnchor>
    <xdr:from>
      <xdr:col>6</xdr:col>
      <xdr:colOff>269968</xdr:colOff>
      <xdr:row>0</xdr:row>
      <xdr:rowOff>38100</xdr:rowOff>
    </xdr:from>
    <xdr:to>
      <xdr:col>9</xdr:col>
      <xdr:colOff>571501</xdr:colOff>
      <xdr:row>5</xdr:row>
      <xdr:rowOff>179611</xdr:rowOff>
    </xdr:to>
    <xdr:grpSp>
      <xdr:nvGrpSpPr>
        <xdr:cNvPr id="8" name="Group 7">
          <a:extLst>
            <a:ext uri="{FF2B5EF4-FFF2-40B4-BE49-F238E27FC236}">
              <a16:creationId xmlns:a16="http://schemas.microsoft.com/office/drawing/2014/main" id="{4338A2B5-38B8-BE3A-3F93-274A4E626307}"/>
            </a:ext>
          </a:extLst>
        </xdr:cNvPr>
        <xdr:cNvGrpSpPr/>
      </xdr:nvGrpSpPr>
      <xdr:grpSpPr>
        <a:xfrm>
          <a:off x="4670518" y="38100"/>
          <a:ext cx="2501808" cy="1094011"/>
          <a:chOff x="4718143" y="38100"/>
          <a:chExt cx="2501808" cy="1094011"/>
        </a:xfrm>
      </xdr:grpSpPr>
      <xdr:sp macro="" textlink="">
        <xdr:nvSpPr>
          <xdr:cNvPr id="35" name="Rectangle: Rounded Corners 34">
            <a:extLst>
              <a:ext uri="{FF2B5EF4-FFF2-40B4-BE49-F238E27FC236}">
                <a16:creationId xmlns:a16="http://schemas.microsoft.com/office/drawing/2014/main" id="{56416770-0B53-0C3C-15F4-15801C72394A}"/>
              </a:ext>
            </a:extLst>
          </xdr:cNvPr>
          <xdr:cNvSpPr/>
        </xdr:nvSpPr>
        <xdr:spPr>
          <a:xfrm>
            <a:off x="4752976" y="38100"/>
            <a:ext cx="2384146" cy="923925"/>
          </a:xfrm>
          <a:prstGeom prst="roundRect">
            <a:avLst/>
          </a:prstGeom>
          <a:solidFill>
            <a:sysClr val="window" lastClr="FFFFFF"/>
          </a:solidFill>
          <a:effectLst>
            <a:outerShdw blurRad="50800" dist="38100" dir="5400000" algn="t" rotWithShape="0">
              <a:prstClr val="black">
                <a:alpha val="40000"/>
              </a:prstClr>
            </a:outerShdw>
          </a:effectLst>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US" sz="1400">
                <a:solidFill>
                  <a:srgbClr val="B42200"/>
                </a:solidFill>
                <a:latin typeface="Arial Rounded MT Bold" panose="020F0704030504030204" pitchFamily="34" charset="0"/>
              </a:rPr>
              <a:t>Highest Domestic Gross</a:t>
            </a:r>
            <a:r>
              <a:rPr lang="en-US" sz="1400" baseline="0">
                <a:solidFill>
                  <a:srgbClr val="B42200"/>
                </a:solidFill>
                <a:latin typeface="Arial Rounded MT Bold" panose="020F0704030504030204" pitchFamily="34" charset="0"/>
              </a:rPr>
              <a:t> </a:t>
            </a:r>
            <a:endParaRPr lang="en-US" sz="1400">
              <a:solidFill>
                <a:srgbClr val="B42200"/>
              </a:solidFill>
              <a:latin typeface="Arial Rounded MT Bold" panose="020F0704030504030204" pitchFamily="34" charset="0"/>
            </a:endParaRPr>
          </a:p>
        </xdr:txBody>
      </xdr:sp>
      <xdr:sp macro="" textlink="">
        <xdr:nvSpPr>
          <xdr:cNvPr id="38" name="TextBox 37">
            <a:extLst>
              <a:ext uri="{FF2B5EF4-FFF2-40B4-BE49-F238E27FC236}">
                <a16:creationId xmlns:a16="http://schemas.microsoft.com/office/drawing/2014/main" id="{AE5E0335-B2FB-29C8-8E26-0B0731CA9B93}"/>
              </a:ext>
            </a:extLst>
          </xdr:cNvPr>
          <xdr:cNvSpPr txBox="1"/>
        </xdr:nvSpPr>
        <xdr:spPr>
          <a:xfrm>
            <a:off x="5455422" y="323850"/>
            <a:ext cx="879284" cy="447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a:solidFill>
                  <a:srgbClr val="B42200"/>
                </a:solidFill>
                <a:latin typeface="Arial Rounded MT Bold" panose="020F0704030504030204" pitchFamily="34" charset="0"/>
              </a:rPr>
              <a:t>858M</a:t>
            </a:r>
          </a:p>
        </xdr:txBody>
      </xdr:sp>
      <xdr:sp macro="" textlink="">
        <xdr:nvSpPr>
          <xdr:cNvPr id="39" name="TextBox 38">
            <a:extLst>
              <a:ext uri="{FF2B5EF4-FFF2-40B4-BE49-F238E27FC236}">
                <a16:creationId xmlns:a16="http://schemas.microsoft.com/office/drawing/2014/main" id="{58CD59E3-AE91-BC04-9BFF-9EA28558D2F6}"/>
              </a:ext>
            </a:extLst>
          </xdr:cNvPr>
          <xdr:cNvSpPr txBox="1"/>
        </xdr:nvSpPr>
        <xdr:spPr>
          <a:xfrm>
            <a:off x="4718143" y="695325"/>
            <a:ext cx="250180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B42200"/>
                </a:solidFill>
                <a:latin typeface="+mn-lt"/>
              </a:rPr>
              <a:t>Movie: Avengers: Endgame</a:t>
            </a:r>
            <a:r>
              <a:rPr lang="en-US" sz="1100" b="1" baseline="0">
                <a:solidFill>
                  <a:srgbClr val="B42200"/>
                </a:solidFill>
                <a:latin typeface="+mn-lt"/>
              </a:rPr>
              <a:t>    </a:t>
            </a:r>
            <a:r>
              <a:rPr lang="en-US" sz="1100" b="1">
                <a:solidFill>
                  <a:srgbClr val="B42200"/>
                </a:solidFill>
                <a:latin typeface="+mn-lt"/>
              </a:rPr>
              <a:t>IMDB: 8.4</a:t>
            </a:r>
          </a:p>
        </xdr:txBody>
      </xdr:sp>
    </xdr:grpSp>
    <xdr:clientData/>
  </xdr:twoCellAnchor>
  <xdr:twoCellAnchor>
    <xdr:from>
      <xdr:col>9</xdr:col>
      <xdr:colOff>534204</xdr:colOff>
      <xdr:row>0</xdr:row>
      <xdr:rowOff>28575</xdr:rowOff>
    </xdr:from>
    <xdr:to>
      <xdr:col>13</xdr:col>
      <xdr:colOff>209550</xdr:colOff>
      <xdr:row>6</xdr:row>
      <xdr:rowOff>133349</xdr:rowOff>
    </xdr:to>
    <xdr:grpSp>
      <xdr:nvGrpSpPr>
        <xdr:cNvPr id="2" name="Group 1">
          <a:extLst>
            <a:ext uri="{FF2B5EF4-FFF2-40B4-BE49-F238E27FC236}">
              <a16:creationId xmlns:a16="http://schemas.microsoft.com/office/drawing/2014/main" id="{2534055C-F3A5-DEDA-CF69-7E1D20B28D2D}"/>
            </a:ext>
          </a:extLst>
        </xdr:cNvPr>
        <xdr:cNvGrpSpPr/>
      </xdr:nvGrpSpPr>
      <xdr:grpSpPr>
        <a:xfrm>
          <a:off x="7135029" y="28575"/>
          <a:ext cx="2609046" cy="1247774"/>
          <a:chOff x="7182654" y="28575"/>
          <a:chExt cx="2609046" cy="1247774"/>
        </a:xfrm>
      </xdr:grpSpPr>
      <xdr:sp macro="" textlink="">
        <xdr:nvSpPr>
          <xdr:cNvPr id="36" name="Rectangle: Rounded Corners 35">
            <a:extLst>
              <a:ext uri="{FF2B5EF4-FFF2-40B4-BE49-F238E27FC236}">
                <a16:creationId xmlns:a16="http://schemas.microsoft.com/office/drawing/2014/main" id="{B0B0014E-BDAC-639D-793C-B69BAE08B470}"/>
              </a:ext>
            </a:extLst>
          </xdr:cNvPr>
          <xdr:cNvSpPr/>
        </xdr:nvSpPr>
        <xdr:spPr>
          <a:xfrm>
            <a:off x="7182654" y="28575"/>
            <a:ext cx="2570946" cy="923925"/>
          </a:xfrm>
          <a:prstGeom prst="roundRect">
            <a:avLst/>
          </a:prstGeom>
          <a:solidFill>
            <a:sysClr val="window" lastClr="FFFFFF"/>
          </a:solidFill>
          <a:effectLst>
            <a:outerShdw blurRad="50800" dist="38100" dir="5400000" algn="t" rotWithShape="0">
              <a:prstClr val="black">
                <a:alpha val="40000"/>
              </a:prstClr>
            </a:outerShdw>
          </a:effectLst>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US" sz="1500">
                <a:solidFill>
                  <a:srgbClr val="B42200"/>
                </a:solidFill>
                <a:latin typeface="Arial Rounded MT Bold" panose="020F0704030504030204" pitchFamily="34" charset="0"/>
              </a:rPr>
              <a:t>Highest Opening</a:t>
            </a:r>
            <a:r>
              <a:rPr lang="en-US" sz="1500" baseline="0">
                <a:solidFill>
                  <a:srgbClr val="B42200"/>
                </a:solidFill>
                <a:latin typeface="Arial Rounded MT Bold" panose="020F0704030504030204" pitchFamily="34" charset="0"/>
              </a:rPr>
              <a:t> </a:t>
            </a:r>
            <a:r>
              <a:rPr lang="en-US" sz="1500">
                <a:solidFill>
                  <a:srgbClr val="B42200"/>
                </a:solidFill>
                <a:latin typeface="Arial Rounded MT Bold" panose="020F0704030504030204" pitchFamily="34" charset="0"/>
              </a:rPr>
              <a:t>Gross</a:t>
            </a:r>
            <a:r>
              <a:rPr lang="en-US" sz="1500" baseline="0">
                <a:solidFill>
                  <a:srgbClr val="B42200"/>
                </a:solidFill>
                <a:latin typeface="Arial Rounded MT Bold" panose="020F0704030504030204" pitchFamily="34" charset="0"/>
              </a:rPr>
              <a:t> </a:t>
            </a:r>
            <a:endParaRPr lang="en-US" sz="1500">
              <a:solidFill>
                <a:srgbClr val="B42200"/>
              </a:solidFill>
              <a:latin typeface="Arial Rounded MT Bold" panose="020F0704030504030204" pitchFamily="34" charset="0"/>
            </a:endParaRPr>
          </a:p>
        </xdr:txBody>
      </xdr:sp>
      <xdr:sp macro="" textlink="">
        <xdr:nvSpPr>
          <xdr:cNvPr id="46" name="TextBox 45">
            <a:extLst>
              <a:ext uri="{FF2B5EF4-FFF2-40B4-BE49-F238E27FC236}">
                <a16:creationId xmlns:a16="http://schemas.microsoft.com/office/drawing/2014/main" id="{AF95E3D8-8670-4603-81C5-B35113B5350F}"/>
              </a:ext>
            </a:extLst>
          </xdr:cNvPr>
          <xdr:cNvSpPr txBox="1"/>
        </xdr:nvSpPr>
        <xdr:spPr>
          <a:xfrm>
            <a:off x="7200900" y="676274"/>
            <a:ext cx="2590800" cy="600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rgbClr val="B42200"/>
                </a:solidFill>
                <a:latin typeface="+mn-lt"/>
              </a:rPr>
              <a:t>Movie: Avengers: Endgame</a:t>
            </a:r>
            <a:r>
              <a:rPr lang="en-US" sz="1100" b="1" baseline="0">
                <a:solidFill>
                  <a:srgbClr val="B42200"/>
                </a:solidFill>
                <a:latin typeface="+mn-lt"/>
              </a:rPr>
              <a:t>    </a:t>
            </a:r>
            <a:r>
              <a:rPr lang="en-US" sz="1100" b="1">
                <a:solidFill>
                  <a:srgbClr val="B42200"/>
                </a:solidFill>
                <a:latin typeface="+mn-lt"/>
              </a:rPr>
              <a:t>IMDB: 8.4</a:t>
            </a:r>
          </a:p>
        </xdr:txBody>
      </xdr:sp>
      <xdr:sp macro="" textlink="">
        <xdr:nvSpPr>
          <xdr:cNvPr id="47" name="TextBox 46">
            <a:extLst>
              <a:ext uri="{FF2B5EF4-FFF2-40B4-BE49-F238E27FC236}">
                <a16:creationId xmlns:a16="http://schemas.microsoft.com/office/drawing/2014/main" id="{D7AACEFF-9FE4-4C67-9287-FF4FE9C8A0D8}"/>
              </a:ext>
            </a:extLst>
          </xdr:cNvPr>
          <xdr:cNvSpPr txBox="1"/>
        </xdr:nvSpPr>
        <xdr:spPr>
          <a:xfrm>
            <a:off x="7966842" y="314325"/>
            <a:ext cx="943010" cy="4857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a:solidFill>
                  <a:srgbClr val="B42200"/>
                </a:solidFill>
                <a:latin typeface="Arial Rounded MT Bold" panose="020F0704030504030204" pitchFamily="34" charset="0"/>
              </a:rPr>
              <a:t>357M</a:t>
            </a:r>
          </a:p>
        </xdr:txBody>
      </xdr:sp>
    </xdr:grpSp>
    <xdr:clientData/>
  </xdr:twoCellAnchor>
  <xdr:twoCellAnchor editAs="oneCell">
    <xdr:from>
      <xdr:col>0</xdr:col>
      <xdr:colOff>104775</xdr:colOff>
      <xdr:row>19</xdr:row>
      <xdr:rowOff>104774</xdr:rowOff>
    </xdr:from>
    <xdr:to>
      <xdr:col>1</xdr:col>
      <xdr:colOff>571500</xdr:colOff>
      <xdr:row>29</xdr:row>
      <xdr:rowOff>171449</xdr:rowOff>
    </xdr:to>
    <mc:AlternateContent xmlns:mc="http://schemas.openxmlformats.org/markup-compatibility/2006" xmlns:a14="http://schemas.microsoft.com/office/drawing/2010/main">
      <mc:Choice Requires="a14">
        <xdr:graphicFrame macro="">
          <xdr:nvGraphicFramePr>
            <xdr:cNvPr id="48" name="year">
              <a:extLst>
                <a:ext uri="{FF2B5EF4-FFF2-40B4-BE49-F238E27FC236}">
                  <a16:creationId xmlns:a16="http://schemas.microsoft.com/office/drawing/2014/main" id="{2BD32061-E218-0598-E57A-C77D88D6779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4" y="3724274"/>
              <a:ext cx="26384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30</xdr:row>
      <xdr:rowOff>0</xdr:rowOff>
    </xdr:from>
    <xdr:to>
      <xdr:col>4</xdr:col>
      <xdr:colOff>561974</xdr:colOff>
      <xdr:row>34</xdr:row>
      <xdr:rowOff>152401</xdr:rowOff>
    </xdr:to>
    <mc:AlternateContent xmlns:mc="http://schemas.openxmlformats.org/markup-compatibility/2006" xmlns:a14="http://schemas.microsoft.com/office/drawing/2010/main">
      <mc:Choice Requires="a14">
        <xdr:graphicFrame macro="">
          <xdr:nvGraphicFramePr>
            <xdr:cNvPr id="51" name="Name">
              <a:extLst>
                <a:ext uri="{FF2B5EF4-FFF2-40B4-BE49-F238E27FC236}">
                  <a16:creationId xmlns:a16="http://schemas.microsoft.com/office/drawing/2014/main" id="{6D54408C-38C4-809F-E4EF-8716CF3DE40D}"/>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9049" y="5715000"/>
              <a:ext cx="3476625" cy="914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600075</xdr:colOff>
      <xdr:row>19</xdr:row>
      <xdr:rowOff>85724</xdr:rowOff>
    </xdr:from>
    <xdr:to>
      <xdr:col>9</xdr:col>
      <xdr:colOff>419100</xdr:colOff>
      <xdr:row>34</xdr:row>
      <xdr:rowOff>76199</xdr:rowOff>
    </xdr:to>
    <xdr:graphicFrame macro="">
      <xdr:nvGraphicFramePr>
        <xdr:cNvPr id="9" name="Chart 8">
          <a:extLst>
            <a:ext uri="{FF2B5EF4-FFF2-40B4-BE49-F238E27FC236}">
              <a16:creationId xmlns:a16="http://schemas.microsoft.com/office/drawing/2014/main" id="{B1929BDA-5108-4827-8DE3-A48946A4F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9.041522685184" createdVersion="8" refreshedVersion="8" minRefreshableVersion="3" recordCount="23" xr:uid="{B509B853-2A0A-4BA2-9BDC-28BD9889F49C}">
  <cacheSource type="worksheet">
    <worksheetSource ref="A1:O24" sheet="mcu dataset"/>
  </cacheSource>
  <cacheFields count="17">
    <cacheField name="Name" numFmtId="0">
      <sharedItems count="23">
        <s v="Ant-Man"/>
        <s v="Ant-Man and the Wasp"/>
        <s v="Iron Man"/>
        <s v="Captain America: The first Avenger"/>
        <s v="The incredible Hulk"/>
        <s v="Thor"/>
        <s v="Captain-Marvel"/>
        <s v="Spider-Man: Far From Home"/>
        <s v="Doctor Strange "/>
        <s v="Thor: The dark world"/>
        <s v="Captain America: The Winter Soldier"/>
        <s v="Guardians Of the Galaxy"/>
        <s v="Spider-Man: Homecoming"/>
        <s v="Thor:Ragnarok"/>
        <s v="Iron Man 2"/>
        <s v="Iron Man 3"/>
        <s v="Guardians of the Galaxy Vol. 2"/>
        <s v="Black Panther"/>
        <s v="Marvel's the Avengers"/>
        <s v="Avengers: Age of ultron"/>
        <s v="Captain America: Civil War"/>
        <s v="Avengers: Infinity War"/>
        <s v="Avengers: Endgame"/>
      </sharedItems>
    </cacheField>
    <cacheField name="US release Date" numFmtId="14">
      <sharedItems containsSemiMixedTypes="0" containsNonDate="0" containsDate="1" containsString="0" minDate="2008-05-02T00:00:00" maxDate="2019-07-03T00:00:00" count="23">
        <d v="2015-07-17T00:00:00"/>
        <d v="2018-07-06T00:00:00"/>
        <d v="2008-05-02T00:00:00"/>
        <d v="2011-07-22T00:00:00"/>
        <d v="2008-06-13T00:00:00"/>
        <d v="2011-05-06T00:00:00"/>
        <d v="2019-03-08T00:00:00"/>
        <d v="2019-07-02T00:00:00"/>
        <d v="2016-11-04T00:00:00"/>
        <d v="2013-11-08T00:00:00"/>
        <d v="2014-04-04T00:00:00"/>
        <d v="2014-08-01T00:00:00"/>
        <d v="2017-07-07T00:00:00"/>
        <d v="2017-11-03T00:00:00"/>
        <d v="2010-05-07T00:00:00"/>
        <d v="2013-05-03T00:00:00"/>
        <d v="2017-05-05T00:00:00"/>
        <d v="2018-02-16T00:00:00"/>
        <d v="2012-05-04T00:00:00"/>
        <d v="2015-05-01T00:00:00"/>
        <d v="2016-05-06T00:00:00"/>
        <d v="2018-04-27T00:00:00"/>
        <d v="2019-04-26T00:00:00"/>
      </sharedItems>
      <fieldGroup par="16"/>
    </cacheField>
    <cacheField name="year" numFmtId="1">
      <sharedItems containsSemiMixedTypes="0" containsString="0" containsNumber="1" containsInteger="1" minValue="2008" maxValue="2019" count="11">
        <n v="2015"/>
        <n v="2018"/>
        <n v="2008"/>
        <n v="2011"/>
        <n v="2019"/>
        <n v="2016"/>
        <n v="2013"/>
        <n v="2014"/>
        <n v="2017"/>
        <n v="2010"/>
        <n v="2012"/>
      </sharedItems>
    </cacheField>
    <cacheField name="Genre" numFmtId="0">
      <sharedItems count="4">
        <s v="Action, Adventure , Comedy"/>
        <s v="Action , Adventure, Sci-Fi"/>
        <s v="Action , Adventure, Fantasy"/>
        <s v="Action , Adventure , Drama"/>
      </sharedItems>
    </cacheField>
    <cacheField name="IMDB rating" numFmtId="0">
      <sharedItems containsSemiMixedTypes="0" containsString="0" containsNumber="1" minValue="6.6" maxValue="8.4" count="14">
        <n v="7.3"/>
        <n v="7"/>
        <n v="7.9"/>
        <n v="6.9"/>
        <n v="6.6"/>
        <n v="6.8"/>
        <n v="7.5"/>
        <n v="7.7"/>
        <n v="8"/>
        <n v="7.4"/>
        <n v="7.1"/>
        <n v="7.6"/>
        <n v="7.8"/>
        <n v="8.4"/>
      </sharedItems>
    </cacheField>
    <cacheField name="metascore" numFmtId="0">
      <sharedItems containsSemiMixedTypes="0" containsString="0" containsNumber="1" containsInteger="1" minValue="54" maxValue="88"/>
    </cacheField>
    <cacheField name="Budget" numFmtId="164">
      <sharedItems containsSemiMixedTypes="0" containsString="0" containsNumber="1" containsInteger="1" minValue="130000000" maxValue="356000000" count="13">
        <n v="130000000"/>
        <n v="140000000"/>
        <n v="150000000"/>
        <n v="160000000"/>
        <n v="165000000"/>
        <n v="170000000"/>
        <n v="175000000"/>
        <n v="180000000"/>
        <n v="200000000"/>
        <n v="220000000"/>
        <n v="250000000"/>
        <n v="300000000"/>
        <n v="356000000"/>
      </sharedItems>
    </cacheField>
    <cacheField name="Domestic Gross" numFmtId="1">
      <sharedItems containsSemiMixedTypes="0" containsString="0" containsNumber="1" containsInteger="1" minValue="31505828" maxValue="858373000" count="23">
        <n v="180202163"/>
        <n v="216648740"/>
        <n v="318604126"/>
        <n v="176654505"/>
        <n v="134806913"/>
        <n v="181030624"/>
        <n v="426829839"/>
        <n v="390532085"/>
        <n v="232641920"/>
        <n v="206362140"/>
        <n v="259746958"/>
        <n v="333714112"/>
        <n v="334201140"/>
        <n v="31505828"/>
        <n v="312433331"/>
        <n v="408992272"/>
        <n v="389813101"/>
        <n v="70005956"/>
        <n v="623357910"/>
        <n v="459005868"/>
        <n v="408084349"/>
        <n v="678815482"/>
        <n v="858373000"/>
      </sharedItems>
    </cacheField>
    <cacheField name="Total Gross" numFmtId="1">
      <sharedItems containsSemiMixedTypes="0" containsString="0" containsNumber="1" containsInteger="1" minValue="264770996" maxValue="2797501328" count="23">
        <n v="519311965"/>
        <n v="622674139"/>
        <n v="585366247"/>
        <n v="370569774"/>
        <n v="264770996"/>
        <n v="449326618"/>
        <n v="1128274794"/>
        <n v="1131927996"/>
        <n v="677718395"/>
        <n v="644783140"/>
        <n v="714421503"/>
        <n v="772776600"/>
        <n v="880166924"/>
        <n v="853977126"/>
        <n v="623933331"/>
        <n v="1214811252"/>
        <n v="863756051"/>
        <n v="1346913161"/>
        <n v="1518812988"/>
        <n v="1402805868"/>
        <n v="1153296293"/>
        <n v="2048359754"/>
        <n v="2797501328"/>
      </sharedItems>
    </cacheField>
    <cacheField name="Opening Gross" numFmtId="1">
      <sharedItems containsSemiMixedTypes="0" containsString="0" containsNumber="1" containsInteger="1" minValue="55414050" maxValue="357115007" count="23">
        <n v="57225526"/>
        <n v="75812205"/>
        <n v="98618668"/>
        <n v="65058524"/>
        <n v="55414050"/>
        <n v="65723338"/>
        <n v="153433423"/>
        <n v="92579212"/>
        <n v="85058311"/>
        <n v="85737841"/>
        <n v="95023721"/>
        <n v="94320883"/>
        <n v="117027503"/>
        <n v="122744989"/>
        <n v="128122480"/>
        <n v="174144585"/>
        <n v="146510104"/>
        <n v="202003951"/>
        <n v="207438708"/>
        <n v="191271109"/>
        <n v="179139142"/>
        <n v="257698183"/>
        <n v="357115007"/>
      </sharedItems>
    </cacheField>
    <cacheField name="Performance" numFmtId="1">
      <sharedItems count="4">
        <s v="Hit"/>
        <s v="Blockbuster"/>
        <s v="Average"/>
        <s v="Below Average"/>
      </sharedItems>
    </cacheField>
    <cacheField name="Oscar Nomination" numFmtId="0">
      <sharedItems containsSemiMixedTypes="0" containsString="0" containsNumber="1" containsInteger="1" minValue="0" maxValue="7"/>
    </cacheField>
    <cacheField name="Oscar won" numFmtId="0">
      <sharedItems containsSemiMixedTypes="0" containsString="0" containsNumber="1" containsInteger="1" minValue="0" maxValue="3"/>
    </cacheField>
    <cacheField name="Phase" numFmtId="0">
      <sharedItems containsSemiMixedTypes="0" containsString="0" containsNumber="1" containsInteger="1" minValue="1" maxValue="3" count="3">
        <n v="2"/>
        <n v="3"/>
        <n v="1"/>
      </sharedItems>
    </cacheField>
    <cacheField name="Months (US release Date)" numFmtId="0" databaseField="0">
      <fieldGroup base="1">
        <rangePr groupBy="months" startDate="2008-05-02T00:00:00" endDate="2019-07-03T00:00:00"/>
        <groupItems count="14">
          <s v="&lt;5/2/2008"/>
          <s v="Jan"/>
          <s v="Feb"/>
          <s v="Mar"/>
          <s v="Apr"/>
          <s v="May"/>
          <s v="Jun"/>
          <s v="Jul"/>
          <s v="Aug"/>
          <s v="Sep"/>
          <s v="Oct"/>
          <s v="Nov"/>
          <s v="Dec"/>
          <s v="&gt;7/3/2019"/>
        </groupItems>
      </fieldGroup>
    </cacheField>
    <cacheField name="Quarters (US release Date)" numFmtId="0" databaseField="0">
      <fieldGroup base="1">
        <rangePr groupBy="quarters" startDate="2008-05-02T00:00:00" endDate="2019-07-03T00:00:00"/>
        <groupItems count="6">
          <s v="&lt;5/2/2008"/>
          <s v="Qtr1"/>
          <s v="Qtr2"/>
          <s v="Qtr3"/>
          <s v="Qtr4"/>
          <s v="&gt;7/3/2019"/>
        </groupItems>
      </fieldGroup>
    </cacheField>
    <cacheField name="Years (US release Date)" numFmtId="0" databaseField="0">
      <fieldGroup base="1">
        <rangePr groupBy="years" startDate="2008-05-02T00:00:00" endDate="2019-07-03T00:00:00"/>
        <groupItems count="14">
          <s v="&lt;5/2/2008"/>
          <s v="2008"/>
          <s v="2009"/>
          <s v="2010"/>
          <s v="2011"/>
          <s v="2012"/>
          <s v="2013"/>
          <s v="2014"/>
          <s v="2015"/>
          <s v="2016"/>
          <s v="2017"/>
          <s v="2018"/>
          <s v="2019"/>
          <s v="&gt;7/3/2019"/>
        </groupItems>
      </fieldGroup>
    </cacheField>
  </cacheFields>
  <extLst>
    <ext xmlns:x14="http://schemas.microsoft.com/office/spreadsheetml/2009/9/main" uri="{725AE2AE-9491-48be-B2B4-4EB974FC3084}">
      <x14:pivotCacheDefinition pivotCacheId="6789746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9.125973958333" createdVersion="8" refreshedVersion="8" minRefreshableVersion="3" recordCount="23" xr:uid="{AED05CDF-1DC6-4203-A891-95C718F76D55}">
  <cacheSource type="worksheet">
    <worksheetSource name="Table3"/>
  </cacheSource>
  <cacheFields count="15">
    <cacheField name="Name" numFmtId="0">
      <sharedItems count="23">
        <s v="Avengers: Endgame"/>
        <s v="Avengers: Infinity War"/>
        <s v="Marvel's the Avengers"/>
        <s v="Black Panther"/>
        <s v="Avengers: Age of ultron"/>
        <s v="Captain America: Civil War"/>
        <s v="Iron Man 3"/>
        <s v="Captain-Marvel"/>
        <s v="Guardians of the Galaxy Vol. 2"/>
        <s v="Iron Man 2"/>
        <s v="Thor:Ragnarok"/>
        <s v="Spider-Man: Homecoming"/>
        <s v="Iron Man"/>
        <s v="Captain America: The Winter Soldier"/>
        <s v="Guardians Of the Galaxy"/>
        <s v="Spider-Man: Far From Home"/>
        <s v="Thor: The dark world"/>
        <s v="Doctor Strange "/>
        <s v="Ant-Man and the Wasp"/>
        <s v="Thor"/>
        <s v="Captain America: The first Avenger"/>
        <s v="Ant-Man"/>
        <s v="The incredible Hulk"/>
      </sharedItems>
    </cacheField>
    <cacheField name="US release Date" numFmtId="14">
      <sharedItems containsSemiMixedTypes="0" containsNonDate="0" containsDate="1" containsString="0" minDate="2008-05-02T00:00:00" maxDate="2019-07-03T00:00:00"/>
    </cacheField>
    <cacheField name="year" numFmtId="1">
      <sharedItems containsSemiMixedTypes="0" containsString="0" containsNumber="1" containsInteger="1" minValue="2008" maxValue="2019" count="11">
        <n v="2019"/>
        <n v="2018"/>
        <n v="2012"/>
        <n v="2015"/>
        <n v="2016"/>
        <n v="2013"/>
        <n v="2017"/>
        <n v="2010"/>
        <n v="2008"/>
        <n v="2014"/>
        <n v="2011"/>
      </sharedItems>
    </cacheField>
    <cacheField name="Genre" numFmtId="0">
      <sharedItems/>
    </cacheField>
    <cacheField name="IMDB rating" numFmtId="0">
      <sharedItems containsSemiMixedTypes="0" containsString="0" containsNumber="1" minValue="6.6" maxValue="8.4"/>
    </cacheField>
    <cacheField name="metascore" numFmtId="0">
      <sharedItems containsSemiMixedTypes="0" containsString="0" containsNumber="1" containsInteger="1" minValue="54" maxValue="88"/>
    </cacheField>
    <cacheField name="Budget" numFmtId="164">
      <sharedItems containsSemiMixedTypes="0" containsString="0" containsNumber="1" containsInteger="1" minValue="130000000" maxValue="356000000"/>
    </cacheField>
    <cacheField name="Domestic Gross" numFmtId="1">
      <sharedItems containsSemiMixedTypes="0" containsString="0" containsNumber="1" containsInteger="1" minValue="31505828" maxValue="858373000"/>
    </cacheField>
    <cacheField name="Total Gross" numFmtId="1">
      <sharedItems containsSemiMixedTypes="0" containsString="0" containsNumber="1" containsInteger="1" minValue="264770996" maxValue="2797501328"/>
    </cacheField>
    <cacheField name="Opening Gross" numFmtId="0">
      <sharedItems containsSemiMixedTypes="0" containsString="0" containsNumber="1" containsInteger="1" minValue="55414050" maxValue="357115007"/>
    </cacheField>
    <cacheField name="Column1" numFmtId="0">
      <sharedItems containsString="0" containsBlank="1" containsNumber="1" containsInteger="1" minValue="1518812988" maxValue="1518812988"/>
    </cacheField>
    <cacheField name="Performance" numFmtId="1">
      <sharedItems/>
    </cacheField>
    <cacheField name="Oscar Nomination" numFmtId="0">
      <sharedItems containsSemiMixedTypes="0" containsString="0" containsNumber="1" containsInteger="1" minValue="0" maxValue="7"/>
    </cacheField>
    <cacheField name="Oscar won" numFmtId="0">
      <sharedItems containsSemiMixedTypes="0" containsString="0" containsNumber="1" containsInteger="1" minValue="0" maxValue="3"/>
    </cacheField>
    <cacheField name="Phase"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1837464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x v="0"/>
    <x v="0"/>
    <n v="64"/>
    <x v="0"/>
    <x v="0"/>
    <x v="0"/>
    <x v="0"/>
    <x v="0"/>
    <n v="0"/>
    <n v="0"/>
    <x v="0"/>
  </r>
  <r>
    <x v="1"/>
    <x v="1"/>
    <x v="1"/>
    <x v="0"/>
    <x v="1"/>
    <n v="70"/>
    <x v="0"/>
    <x v="1"/>
    <x v="1"/>
    <x v="1"/>
    <x v="1"/>
    <n v="0"/>
    <n v="0"/>
    <x v="1"/>
  </r>
  <r>
    <x v="2"/>
    <x v="2"/>
    <x v="2"/>
    <x v="1"/>
    <x v="2"/>
    <n v="79"/>
    <x v="1"/>
    <x v="2"/>
    <x v="2"/>
    <x v="2"/>
    <x v="1"/>
    <n v="2"/>
    <n v="0"/>
    <x v="2"/>
  </r>
  <r>
    <x v="3"/>
    <x v="3"/>
    <x v="3"/>
    <x v="1"/>
    <x v="3"/>
    <n v="66"/>
    <x v="1"/>
    <x v="3"/>
    <x v="3"/>
    <x v="3"/>
    <x v="2"/>
    <n v="0"/>
    <n v="0"/>
    <x v="2"/>
  </r>
  <r>
    <x v="4"/>
    <x v="4"/>
    <x v="2"/>
    <x v="1"/>
    <x v="4"/>
    <n v="61"/>
    <x v="2"/>
    <x v="4"/>
    <x v="4"/>
    <x v="4"/>
    <x v="3"/>
    <n v="0"/>
    <n v="0"/>
    <x v="2"/>
  </r>
  <r>
    <x v="5"/>
    <x v="5"/>
    <x v="3"/>
    <x v="2"/>
    <x v="1"/>
    <n v="57"/>
    <x v="2"/>
    <x v="5"/>
    <x v="5"/>
    <x v="5"/>
    <x v="2"/>
    <n v="0"/>
    <n v="0"/>
    <x v="2"/>
  </r>
  <r>
    <x v="6"/>
    <x v="6"/>
    <x v="4"/>
    <x v="1"/>
    <x v="5"/>
    <n v="64"/>
    <x v="3"/>
    <x v="6"/>
    <x v="6"/>
    <x v="6"/>
    <x v="1"/>
    <n v="0"/>
    <n v="0"/>
    <x v="1"/>
  </r>
  <r>
    <x v="7"/>
    <x v="7"/>
    <x v="4"/>
    <x v="1"/>
    <x v="6"/>
    <n v="69"/>
    <x v="3"/>
    <x v="7"/>
    <x v="7"/>
    <x v="7"/>
    <x v="1"/>
    <n v="0"/>
    <n v="0"/>
    <x v="1"/>
  </r>
  <r>
    <x v="8"/>
    <x v="8"/>
    <x v="5"/>
    <x v="2"/>
    <x v="6"/>
    <n v="72"/>
    <x v="4"/>
    <x v="8"/>
    <x v="8"/>
    <x v="8"/>
    <x v="1"/>
    <n v="1"/>
    <n v="0"/>
    <x v="1"/>
  </r>
  <r>
    <x v="9"/>
    <x v="9"/>
    <x v="6"/>
    <x v="2"/>
    <x v="5"/>
    <n v="54"/>
    <x v="5"/>
    <x v="9"/>
    <x v="9"/>
    <x v="9"/>
    <x v="0"/>
    <n v="0"/>
    <n v="0"/>
    <x v="0"/>
  </r>
  <r>
    <x v="10"/>
    <x v="10"/>
    <x v="7"/>
    <x v="1"/>
    <x v="7"/>
    <n v="70"/>
    <x v="5"/>
    <x v="10"/>
    <x v="10"/>
    <x v="10"/>
    <x v="1"/>
    <n v="1"/>
    <n v="0"/>
    <x v="0"/>
  </r>
  <r>
    <x v="11"/>
    <x v="11"/>
    <x v="7"/>
    <x v="0"/>
    <x v="8"/>
    <n v="76"/>
    <x v="5"/>
    <x v="11"/>
    <x v="11"/>
    <x v="11"/>
    <x v="1"/>
    <n v="2"/>
    <n v="0"/>
    <x v="0"/>
  </r>
  <r>
    <x v="12"/>
    <x v="12"/>
    <x v="8"/>
    <x v="1"/>
    <x v="9"/>
    <n v="73"/>
    <x v="6"/>
    <x v="12"/>
    <x v="12"/>
    <x v="12"/>
    <x v="1"/>
    <n v="0"/>
    <n v="0"/>
    <x v="1"/>
  </r>
  <r>
    <x v="13"/>
    <x v="13"/>
    <x v="8"/>
    <x v="0"/>
    <x v="2"/>
    <n v="74"/>
    <x v="7"/>
    <x v="13"/>
    <x v="13"/>
    <x v="13"/>
    <x v="1"/>
    <n v="0"/>
    <n v="0"/>
    <x v="1"/>
  </r>
  <r>
    <x v="14"/>
    <x v="14"/>
    <x v="9"/>
    <x v="1"/>
    <x v="1"/>
    <n v="57"/>
    <x v="8"/>
    <x v="14"/>
    <x v="14"/>
    <x v="14"/>
    <x v="0"/>
    <n v="1"/>
    <n v="0"/>
    <x v="2"/>
  </r>
  <r>
    <x v="15"/>
    <x v="15"/>
    <x v="6"/>
    <x v="1"/>
    <x v="10"/>
    <n v="62"/>
    <x v="8"/>
    <x v="15"/>
    <x v="15"/>
    <x v="15"/>
    <x v="1"/>
    <n v="1"/>
    <n v="0"/>
    <x v="0"/>
  </r>
  <r>
    <x v="16"/>
    <x v="16"/>
    <x v="8"/>
    <x v="0"/>
    <x v="11"/>
    <n v="67"/>
    <x v="8"/>
    <x v="16"/>
    <x v="16"/>
    <x v="16"/>
    <x v="1"/>
    <n v="1"/>
    <n v="0"/>
    <x v="1"/>
  </r>
  <r>
    <x v="17"/>
    <x v="17"/>
    <x v="1"/>
    <x v="1"/>
    <x v="0"/>
    <n v="88"/>
    <x v="8"/>
    <x v="17"/>
    <x v="17"/>
    <x v="17"/>
    <x v="1"/>
    <n v="7"/>
    <n v="3"/>
    <x v="1"/>
  </r>
  <r>
    <x v="18"/>
    <x v="18"/>
    <x v="10"/>
    <x v="1"/>
    <x v="8"/>
    <n v="69"/>
    <x v="9"/>
    <x v="18"/>
    <x v="18"/>
    <x v="18"/>
    <x v="1"/>
    <n v="1"/>
    <n v="0"/>
    <x v="2"/>
  </r>
  <r>
    <x v="19"/>
    <x v="19"/>
    <x v="0"/>
    <x v="1"/>
    <x v="0"/>
    <n v="66"/>
    <x v="10"/>
    <x v="19"/>
    <x v="19"/>
    <x v="19"/>
    <x v="1"/>
    <n v="0"/>
    <n v="0"/>
    <x v="0"/>
  </r>
  <r>
    <x v="20"/>
    <x v="20"/>
    <x v="5"/>
    <x v="1"/>
    <x v="12"/>
    <n v="75"/>
    <x v="10"/>
    <x v="20"/>
    <x v="20"/>
    <x v="20"/>
    <x v="1"/>
    <n v="0"/>
    <n v="0"/>
    <x v="1"/>
  </r>
  <r>
    <x v="21"/>
    <x v="21"/>
    <x v="1"/>
    <x v="1"/>
    <x v="13"/>
    <n v="68"/>
    <x v="11"/>
    <x v="21"/>
    <x v="21"/>
    <x v="21"/>
    <x v="1"/>
    <n v="1"/>
    <n v="0"/>
    <x v="1"/>
  </r>
  <r>
    <x v="22"/>
    <x v="22"/>
    <x v="4"/>
    <x v="3"/>
    <x v="13"/>
    <n v="78"/>
    <x v="12"/>
    <x v="22"/>
    <x v="22"/>
    <x v="22"/>
    <x v="1"/>
    <n v="1"/>
    <n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d v="2019-04-26T00:00:00"/>
    <x v="0"/>
    <s v="Action , Adventure , Drama"/>
    <n v="8.4"/>
    <n v="78"/>
    <n v="356000000"/>
    <n v="858373000"/>
    <n v="2797501328"/>
    <n v="357115007"/>
    <m/>
    <s v="Blockbuster"/>
    <n v="1"/>
    <n v="0"/>
    <n v="3"/>
  </r>
  <r>
    <x v="1"/>
    <d v="2018-04-27T00:00:00"/>
    <x v="1"/>
    <s v="Action , Adventure, Sci-Fi"/>
    <n v="8.4"/>
    <n v="68"/>
    <n v="300000000"/>
    <n v="678815482"/>
    <n v="2048359754"/>
    <n v="257698183"/>
    <m/>
    <s v="Blockbuster"/>
    <n v="1"/>
    <n v="0"/>
    <n v="3"/>
  </r>
  <r>
    <x v="2"/>
    <d v="2012-05-04T00:00:00"/>
    <x v="2"/>
    <s v="Action , Adventure, Sci-Fi"/>
    <n v="8"/>
    <n v="69"/>
    <n v="220000000"/>
    <n v="623357910"/>
    <n v="1518812988"/>
    <n v="207438708"/>
    <m/>
    <s v="Blockbuster"/>
    <n v="1"/>
    <n v="0"/>
    <n v="1"/>
  </r>
  <r>
    <x v="3"/>
    <d v="2018-02-16T00:00:00"/>
    <x v="1"/>
    <s v="Action , Adventure, Sci-Fi"/>
    <n v="7.3"/>
    <n v="88"/>
    <n v="200000000"/>
    <n v="70005956"/>
    <n v="1346913161"/>
    <n v="202003951"/>
    <m/>
    <s v="Blockbuster"/>
    <n v="7"/>
    <n v="3"/>
    <n v="3"/>
  </r>
  <r>
    <x v="4"/>
    <d v="2015-05-01T00:00:00"/>
    <x v="3"/>
    <s v="Action , Adventure, Sci-Fi"/>
    <n v="7.3"/>
    <n v="66"/>
    <n v="250000000"/>
    <n v="459005868"/>
    <n v="1402805868"/>
    <n v="191271109"/>
    <m/>
    <s v="Blockbuster"/>
    <n v="0"/>
    <n v="0"/>
    <n v="2"/>
  </r>
  <r>
    <x v="5"/>
    <d v="2016-05-06T00:00:00"/>
    <x v="4"/>
    <s v="Action , Adventure, Sci-Fi"/>
    <n v="7.8"/>
    <n v="75"/>
    <n v="250000000"/>
    <n v="408084349"/>
    <n v="1153296293"/>
    <n v="179139142"/>
    <m/>
    <s v="Blockbuster"/>
    <n v="0"/>
    <n v="0"/>
    <n v="3"/>
  </r>
  <r>
    <x v="6"/>
    <d v="2013-05-03T00:00:00"/>
    <x v="5"/>
    <s v="Action , Adventure, Sci-Fi"/>
    <n v="7.1"/>
    <n v="62"/>
    <n v="200000000"/>
    <n v="408992272"/>
    <n v="1214811252"/>
    <n v="174144585"/>
    <m/>
    <s v="Blockbuster"/>
    <n v="1"/>
    <n v="0"/>
    <n v="2"/>
  </r>
  <r>
    <x v="7"/>
    <d v="2019-03-08T00:00:00"/>
    <x v="0"/>
    <s v="Action , Adventure, Sci-Fi"/>
    <n v="6.8"/>
    <n v="64"/>
    <n v="160000000"/>
    <n v="426829839"/>
    <n v="1128274794"/>
    <n v="153433423"/>
    <m/>
    <s v="Blockbuster"/>
    <n v="0"/>
    <n v="0"/>
    <n v="3"/>
  </r>
  <r>
    <x v="8"/>
    <d v="2017-05-05T00:00:00"/>
    <x v="6"/>
    <s v="Action, Adventure , Comedy"/>
    <n v="7.6"/>
    <n v="67"/>
    <n v="200000000"/>
    <n v="389813101"/>
    <n v="863756051"/>
    <n v="146510104"/>
    <m/>
    <s v="Blockbuster"/>
    <n v="1"/>
    <n v="0"/>
    <n v="3"/>
  </r>
  <r>
    <x v="9"/>
    <d v="2010-05-07T00:00:00"/>
    <x v="7"/>
    <s v="Action , Adventure, Sci-Fi"/>
    <n v="7"/>
    <n v="57"/>
    <n v="200000000"/>
    <n v="312433331"/>
    <n v="623933331"/>
    <n v="128122480"/>
    <m/>
    <s v="Hit"/>
    <n v="1"/>
    <n v="0"/>
    <n v="1"/>
  </r>
  <r>
    <x v="10"/>
    <d v="2017-11-03T00:00:00"/>
    <x v="6"/>
    <s v="Action, Adventure , Comedy"/>
    <n v="7.9"/>
    <n v="74"/>
    <n v="180000000"/>
    <n v="31505828"/>
    <n v="853977126"/>
    <n v="122744989"/>
    <m/>
    <s v="Blockbuster"/>
    <n v="0"/>
    <n v="0"/>
    <n v="3"/>
  </r>
  <r>
    <x v="11"/>
    <d v="2017-07-07T00:00:00"/>
    <x v="6"/>
    <s v="Action , Adventure, Sci-Fi"/>
    <n v="7.4"/>
    <n v="73"/>
    <n v="175000000"/>
    <n v="334201140"/>
    <n v="880166924"/>
    <n v="117027503"/>
    <m/>
    <s v="Blockbuster"/>
    <n v="0"/>
    <n v="0"/>
    <n v="3"/>
  </r>
  <r>
    <x v="12"/>
    <d v="2008-05-02T00:00:00"/>
    <x v="8"/>
    <s v="Action , Adventure, Sci-Fi"/>
    <n v="7.9"/>
    <n v="79"/>
    <n v="140000000"/>
    <n v="318604126"/>
    <n v="585366247"/>
    <n v="98618668"/>
    <m/>
    <s v="Blockbuster"/>
    <n v="2"/>
    <n v="0"/>
    <n v="1"/>
  </r>
  <r>
    <x v="13"/>
    <d v="2014-04-04T00:00:00"/>
    <x v="9"/>
    <s v="Action , Adventure, Sci-Fi"/>
    <n v="7.7"/>
    <n v="70"/>
    <n v="170000000"/>
    <n v="259746958"/>
    <n v="714421503"/>
    <n v="95023721"/>
    <m/>
    <s v="Blockbuster"/>
    <n v="1"/>
    <n v="0"/>
    <n v="2"/>
  </r>
  <r>
    <x v="14"/>
    <d v="2014-08-01T00:00:00"/>
    <x v="9"/>
    <s v="Action, Adventure , Comedy"/>
    <n v="8"/>
    <n v="76"/>
    <n v="170000000"/>
    <n v="333714112"/>
    <n v="772776600"/>
    <n v="94320883"/>
    <m/>
    <s v="Blockbuster"/>
    <n v="2"/>
    <n v="0"/>
    <n v="2"/>
  </r>
  <r>
    <x v="15"/>
    <d v="2019-07-02T00:00:00"/>
    <x v="0"/>
    <s v="Action , Adventure, Sci-Fi"/>
    <n v="7.5"/>
    <n v="69"/>
    <n v="160000000"/>
    <n v="390532085"/>
    <n v="1131927996"/>
    <n v="92579212"/>
    <m/>
    <s v="Blockbuster"/>
    <n v="0"/>
    <n v="0"/>
    <n v="3"/>
  </r>
  <r>
    <x v="16"/>
    <d v="2013-11-08T00:00:00"/>
    <x v="5"/>
    <s v="Action , Adventure, Fantasy"/>
    <n v="6.8"/>
    <n v="54"/>
    <n v="170000000"/>
    <n v="206362140"/>
    <n v="644783140"/>
    <n v="85737841"/>
    <m/>
    <s v="Hit"/>
    <n v="0"/>
    <n v="0"/>
    <n v="2"/>
  </r>
  <r>
    <x v="17"/>
    <d v="2016-11-04T00:00:00"/>
    <x v="4"/>
    <s v="Action , Adventure, Fantasy"/>
    <n v="7.5"/>
    <n v="72"/>
    <n v="165000000"/>
    <n v="232641920"/>
    <n v="677718395"/>
    <n v="85058311"/>
    <m/>
    <s v="Blockbuster"/>
    <n v="1"/>
    <n v="0"/>
    <n v="3"/>
  </r>
  <r>
    <x v="18"/>
    <d v="2018-07-06T00:00:00"/>
    <x v="1"/>
    <s v="Action, Adventure , Comedy"/>
    <n v="7"/>
    <n v="70"/>
    <n v="130000000"/>
    <n v="216648740"/>
    <n v="622674139"/>
    <n v="75812205"/>
    <m/>
    <s v="Blockbuster"/>
    <n v="0"/>
    <n v="0"/>
    <n v="3"/>
  </r>
  <r>
    <x v="19"/>
    <d v="2011-05-06T00:00:00"/>
    <x v="10"/>
    <s v="Action , Adventure, Fantasy"/>
    <n v="7"/>
    <n v="57"/>
    <n v="150000000"/>
    <n v="181030624"/>
    <n v="449326618"/>
    <n v="65723338"/>
    <m/>
    <s v="Average"/>
    <n v="0"/>
    <n v="0"/>
    <n v="1"/>
  </r>
  <r>
    <x v="20"/>
    <d v="2011-07-22T00:00:00"/>
    <x v="10"/>
    <s v="Action , Adventure, Sci-Fi"/>
    <n v="6.9"/>
    <n v="66"/>
    <n v="140000000"/>
    <n v="176654505"/>
    <n v="370569774"/>
    <n v="65058524"/>
    <m/>
    <s v="Average"/>
    <n v="0"/>
    <n v="0"/>
    <n v="1"/>
  </r>
  <r>
    <x v="21"/>
    <d v="2015-07-17T00:00:00"/>
    <x v="3"/>
    <s v="Action, Adventure , Comedy"/>
    <n v="7.3"/>
    <n v="64"/>
    <n v="130000000"/>
    <n v="180202163"/>
    <n v="519311965"/>
    <n v="57225526"/>
    <n v="1518812988"/>
    <s v="Hit"/>
    <n v="0"/>
    <n v="0"/>
    <n v="2"/>
  </r>
  <r>
    <x v="22"/>
    <d v="2008-06-13T00:00:00"/>
    <x v="8"/>
    <s v="Action , Adventure, Sci-Fi"/>
    <n v="6.6"/>
    <n v="61"/>
    <n v="150000000"/>
    <n v="134806913"/>
    <n v="264770996"/>
    <n v="55414050"/>
    <m/>
    <s v="Below Average"/>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F6650E-91D2-4216-9BA6-0B6B5046F9F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2:C35" firstHeaderRow="0" firstDataRow="1" firstDataCol="1" rowPageCount="1" colPageCount="1"/>
  <pivotFields count="17">
    <pivotField showAll="0"/>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axis="axisRow" numFmtId="1" showAll="0">
      <items count="12">
        <item x="2"/>
        <item x="9"/>
        <item x="3"/>
        <item x="10"/>
        <item x="6"/>
        <item x="7"/>
        <item x="0"/>
        <item x="5"/>
        <item x="8"/>
        <item x="1"/>
        <item x="4"/>
        <item t="default"/>
      </items>
    </pivotField>
    <pivotField axis="axisPage" showAll="0">
      <items count="5">
        <item x="3"/>
        <item x="2"/>
        <item x="1"/>
        <item x="0"/>
        <item t="default"/>
      </items>
    </pivotField>
    <pivotField showAll="0"/>
    <pivotField showAll="0"/>
    <pivotField dataField="1" numFmtId="164" showAll="0"/>
    <pivotField numFmtId="1" showAll="0"/>
    <pivotField dataField="1" numFmtId="1" showAll="0"/>
    <pivotField numFmtId="1" showAll="0"/>
    <pivotField showAll="0"/>
    <pivotField showAll="0"/>
    <pivotField showAll="0"/>
    <pivotField axis="axisRow" showAll="0">
      <items count="4">
        <item x="2"/>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13"/>
  </rowFields>
  <rowItems count="23">
    <i>
      <x/>
    </i>
    <i r="1">
      <x/>
    </i>
    <i>
      <x v="1"/>
    </i>
    <i r="1">
      <x/>
    </i>
    <i>
      <x v="2"/>
    </i>
    <i r="1">
      <x/>
    </i>
    <i>
      <x v="3"/>
    </i>
    <i r="1">
      <x/>
    </i>
    <i>
      <x v="4"/>
    </i>
    <i r="1">
      <x v="1"/>
    </i>
    <i>
      <x v="5"/>
    </i>
    <i r="1">
      <x v="1"/>
    </i>
    <i>
      <x v="6"/>
    </i>
    <i r="1">
      <x v="1"/>
    </i>
    <i>
      <x v="7"/>
    </i>
    <i r="1">
      <x v="2"/>
    </i>
    <i>
      <x v="8"/>
    </i>
    <i r="1">
      <x v="2"/>
    </i>
    <i>
      <x v="9"/>
    </i>
    <i r="1">
      <x v="2"/>
    </i>
    <i>
      <x v="10"/>
    </i>
    <i r="1">
      <x v="2"/>
    </i>
    <i t="grand">
      <x/>
    </i>
  </rowItems>
  <colFields count="1">
    <field x="-2"/>
  </colFields>
  <colItems count="2">
    <i>
      <x/>
    </i>
    <i i="1">
      <x v="1"/>
    </i>
  </colItems>
  <pageFields count="1">
    <pageField fld="3" hier="-1"/>
  </pageFields>
  <dataFields count="2">
    <dataField name="Sum of Total Gross" fld="8" baseField="2" baseItem="0"/>
    <dataField name="Sum of Budget" fld="6" baseField="2" baseItem="0"/>
  </dataFields>
  <formats count="1">
    <format dxfId="10">
      <pivotArea outline="0" collapsedLevelsAreSubtotals="1" fieldPosition="0"/>
    </format>
  </format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47A37-68FF-466C-BF5E-D0408EE6F1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8" firstHeaderRow="1" firstDataRow="1" firstDataCol="1" rowPageCount="1" colPageCount="1"/>
  <pivotFields count="17">
    <pivotField dataField="1" showAll="0"/>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axis="axisPage" numFmtId="1" showAll="0">
      <items count="12">
        <item x="2"/>
        <item x="9"/>
        <item x="3"/>
        <item x="10"/>
        <item x="6"/>
        <item x="7"/>
        <item x="0"/>
        <item x="5"/>
        <item x="8"/>
        <item x="1"/>
        <item x="4"/>
        <item t="default"/>
      </items>
    </pivotField>
    <pivotField showAll="0"/>
    <pivotField showAll="0"/>
    <pivotField showAll="0"/>
    <pivotField numFmtId="164" showAll="0"/>
    <pivotField numFmtId="1" showAll="0"/>
    <pivotField numFmtId="1" showAll="0"/>
    <pivotField numFmtId="1" showAll="0"/>
    <pivotField axis="axisRow" showAll="0" sortType="descending">
      <items count="5">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v="1"/>
    </i>
    <i>
      <x/>
    </i>
    <i>
      <x v="3"/>
    </i>
    <i>
      <x v="2"/>
    </i>
    <i t="grand">
      <x/>
    </i>
  </rowItems>
  <colItems count="1">
    <i/>
  </colItems>
  <pageFields count="1">
    <pageField fld="2" hier="-1"/>
  </pageFields>
  <dataFields count="1">
    <dataField name="Count of Name" fld="0" subtotal="count"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867C13-72CB-491C-AE88-1D9138A07FC3}" name="PivotTable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M17:M18" firstHeaderRow="1" firstDataRow="1" firstDataCol="1" rowPageCount="1" colPageCount="1"/>
  <pivotFields count="17">
    <pivotField axis="axisPage" showAll="0">
      <items count="24">
        <item x="0"/>
        <item x="1"/>
        <item x="19"/>
        <item x="22"/>
        <item x="21"/>
        <item x="17"/>
        <item x="20"/>
        <item x="3"/>
        <item x="10"/>
        <item x="6"/>
        <item x="8"/>
        <item x="11"/>
        <item x="16"/>
        <item x="2"/>
        <item x="14"/>
        <item x="15"/>
        <item x="18"/>
        <item x="7"/>
        <item x="12"/>
        <item x="4"/>
        <item x="5"/>
        <item x="9"/>
        <item x="13"/>
        <item t="default"/>
      </items>
    </pivotField>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numFmtId="1" showAll="0"/>
    <pivotField showAll="0"/>
    <pivotField showAll="0">
      <items count="15">
        <item x="4"/>
        <item x="5"/>
        <item x="3"/>
        <item x="1"/>
        <item x="10"/>
        <item x="0"/>
        <item x="9"/>
        <item x="6"/>
        <item x="11"/>
        <item x="7"/>
        <item x="12"/>
        <item x="2"/>
        <item x="8"/>
        <item x="13"/>
        <item t="default"/>
      </items>
    </pivotField>
    <pivotField showAll="0"/>
    <pivotField numFmtId="164" showAll="0"/>
    <pivotField numFmtId="1" showAll="0">
      <items count="24">
        <item x="13"/>
        <item x="17"/>
        <item x="4"/>
        <item x="3"/>
        <item x="0"/>
        <item x="5"/>
        <item x="9"/>
        <item x="1"/>
        <item x="8"/>
        <item x="10"/>
        <item x="14"/>
        <item x="2"/>
        <item x="11"/>
        <item x="12"/>
        <item x="16"/>
        <item x="7"/>
        <item x="20"/>
        <item x="15"/>
        <item x="6"/>
        <item x="19"/>
        <item x="18"/>
        <item x="21"/>
        <item x="22"/>
        <item t="default"/>
      </items>
    </pivotField>
    <pivotField numFmtId="1" showAll="0">
      <items count="24">
        <item x="4"/>
        <item x="3"/>
        <item x="5"/>
        <item x="0"/>
        <item x="2"/>
        <item x="1"/>
        <item x="14"/>
        <item x="9"/>
        <item x="8"/>
        <item x="10"/>
        <item x="11"/>
        <item x="13"/>
        <item x="16"/>
        <item x="12"/>
        <item x="6"/>
        <item x="7"/>
        <item x="20"/>
        <item x="15"/>
        <item x="17"/>
        <item x="19"/>
        <item x="18"/>
        <item x="21"/>
        <item x="22"/>
        <item t="default"/>
      </items>
    </pivotField>
    <pivotField numFmtId="1" showAll="0">
      <items count="24">
        <item x="4"/>
        <item x="0"/>
        <item x="3"/>
        <item x="5"/>
        <item x="1"/>
        <item x="8"/>
        <item x="9"/>
        <item x="7"/>
        <item x="11"/>
        <item x="10"/>
        <item x="2"/>
        <item x="12"/>
        <item x="13"/>
        <item x="14"/>
        <item x="16"/>
        <item x="6"/>
        <item x="15"/>
        <item x="20"/>
        <item x="19"/>
        <item x="17"/>
        <item x="18"/>
        <item x="21"/>
        <item x="22"/>
        <item t="default"/>
      </items>
    </pivotField>
    <pivotField axis="axisRow" showAll="0">
      <items count="5">
        <item x="2"/>
        <item x="3"/>
        <item x="1"/>
        <item x="0"/>
        <item t="default"/>
      </items>
    </pivotField>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1">
    <i>
      <x v="3"/>
    </i>
  </rowItems>
  <colItems count="1">
    <i/>
  </colItems>
  <pageFields count="1">
    <pageField fld="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297F0A-2717-49B2-9875-82FC73005CA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H17:K30" firstHeaderRow="0" firstDataRow="1" firstDataCol="1" rowPageCount="1" colPageCount="1"/>
  <pivotFields count="17">
    <pivotField axis="axisPage" showAll="0">
      <items count="24">
        <item x="0"/>
        <item x="1"/>
        <item x="19"/>
        <item x="22"/>
        <item x="21"/>
        <item x="17"/>
        <item x="20"/>
        <item x="3"/>
        <item x="10"/>
        <item x="6"/>
        <item x="8"/>
        <item x="11"/>
        <item x="16"/>
        <item x="2"/>
        <item x="14"/>
        <item x="15"/>
        <item x="18"/>
        <item x="7"/>
        <item x="12"/>
        <item x="4"/>
        <item x="5"/>
        <item x="9"/>
        <item x="13"/>
        <item t="default"/>
      </items>
    </pivotField>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numFmtId="1" showAll="0">
      <items count="12">
        <item x="2"/>
        <item x="9"/>
        <item x="3"/>
        <item x="10"/>
        <item x="6"/>
        <item x="7"/>
        <item x="0"/>
        <item x="5"/>
        <item x="8"/>
        <item x="1"/>
        <item x="4"/>
        <item t="default"/>
      </items>
    </pivotField>
    <pivotField showAll="0"/>
    <pivotField showAll="0">
      <items count="15">
        <item x="4"/>
        <item x="5"/>
        <item x="3"/>
        <item x="1"/>
        <item x="10"/>
        <item x="0"/>
        <item x="9"/>
        <item x="6"/>
        <item x="11"/>
        <item x="7"/>
        <item x="12"/>
        <item x="2"/>
        <item x="8"/>
        <item x="13"/>
        <item t="default"/>
      </items>
    </pivotField>
    <pivotField showAll="0"/>
    <pivotField axis="axisRow" numFmtId="164" showAll="0">
      <items count="14">
        <item x="0"/>
        <item x="1"/>
        <item x="2"/>
        <item x="3"/>
        <item x="4"/>
        <item x="5"/>
        <item x="6"/>
        <item x="7"/>
        <item x="8"/>
        <item x="9"/>
        <item x="10"/>
        <item x="11"/>
        <item x="12"/>
        <item t="default"/>
      </items>
    </pivotField>
    <pivotField dataField="1" numFmtId="1" showAll="0"/>
    <pivotField dataField="1" numFmtId="1" showAll="0"/>
    <pivotField dataField="1" numFmtId="1" showAll="0"/>
    <pivotField showAll="0"/>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3">
    <i>
      <x/>
    </i>
    <i>
      <x v="1"/>
    </i>
    <i>
      <x v="2"/>
    </i>
    <i>
      <x v="3"/>
    </i>
    <i>
      <x v="4"/>
    </i>
    <i>
      <x v="5"/>
    </i>
    <i>
      <x v="6"/>
    </i>
    <i>
      <x v="7"/>
    </i>
    <i>
      <x v="8"/>
    </i>
    <i>
      <x v="9"/>
    </i>
    <i>
      <x v="10"/>
    </i>
    <i>
      <x v="11"/>
    </i>
    <i>
      <x v="12"/>
    </i>
  </rowItems>
  <colFields count="1">
    <field x="-2"/>
  </colFields>
  <colItems count="3">
    <i>
      <x/>
    </i>
    <i i="1">
      <x v="1"/>
    </i>
    <i i="2">
      <x v="2"/>
    </i>
  </colItems>
  <pageFields count="1">
    <pageField fld="0" hier="-1"/>
  </pageFields>
  <dataFields count="3">
    <dataField name="Average of Opening Gross" fld="9" subtotal="average" baseField="6" baseItem="8" numFmtId="166"/>
    <dataField name="Average of Domestic Gross" fld="7" subtotal="average" baseField="6" baseItem="8" numFmtId="166"/>
    <dataField name="Average of Total Gross" fld="8" subtotal="average" baseField="6" baseItem="8" numFmtId="166"/>
  </dataFields>
  <formats count="4">
    <format dxfId="14">
      <pivotArea outline="0" collapsedLevelsAreSubtotals="1" fieldPosition="0"/>
    </format>
    <format dxfId="13">
      <pivotArea outline="0" collapsedLevelsAreSubtotals="1" fieldPosition="0">
        <references count="1">
          <reference field="4294967294" count="1" selected="0">
            <x v="2"/>
          </reference>
        </references>
      </pivotArea>
    </format>
    <format dxfId="12">
      <pivotArea outline="0" collapsedLevelsAreSubtotals="1" fieldPosition="0">
        <references count="1">
          <reference field="4294967294" count="2" selected="0">
            <x v="0"/>
            <x v="1"/>
          </reference>
        </references>
      </pivotArea>
    </format>
    <format dxfId="11">
      <pivotArea dataOnly="0" labelOnly="1" fieldPosition="0">
        <references count="1">
          <reference field="6" count="0"/>
        </references>
      </pivotArea>
    </format>
  </formats>
  <chartFormats count="3">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5EE1C8-4077-4D15-9536-0C28637A839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20:F25" firstHeaderRow="1" firstDataRow="1" firstDataCol="1"/>
  <pivotFields count="17">
    <pivotField dataField="1" showAll="0"/>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numFmtId="1" showAll="0">
      <items count="12">
        <item x="2"/>
        <item x="9"/>
        <item x="3"/>
        <item x="10"/>
        <item x="6"/>
        <item x="7"/>
        <item x="0"/>
        <item x="5"/>
        <item x="8"/>
        <item x="1"/>
        <item x="4"/>
        <item t="default"/>
      </items>
    </pivotField>
    <pivotField axis="axisRow" showAll="0">
      <items count="5">
        <item x="3"/>
        <item x="2"/>
        <item x="1"/>
        <item x="0"/>
        <item t="default"/>
      </items>
    </pivotField>
    <pivotField showAll="0"/>
    <pivotField showAll="0"/>
    <pivotField numFmtId="164" showAll="0"/>
    <pivotField numFmtId="1" showAll="0"/>
    <pivotField numFmtId="1" showAll="0"/>
    <pivotField numFmtId="1" showAll="0"/>
    <pivotField showAll="0"/>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i>
    <i>
      <x v="1"/>
    </i>
    <i>
      <x v="2"/>
    </i>
    <i>
      <x v="3"/>
    </i>
    <i t="grand">
      <x/>
    </i>
  </rowItems>
  <colItems count="1">
    <i/>
  </colItems>
  <dataFields count="1">
    <dataField name="Count of Name" fld="0" subtotal="count" baseField="0" baseItem="0"/>
  </dataFields>
  <chartFormats count="5">
    <chartFormat chart="14" format="11" series="1">
      <pivotArea type="data" outline="0" fieldPosition="0">
        <references count="1">
          <reference field="4294967294" count="1" selected="0">
            <x v="0"/>
          </reference>
        </references>
      </pivotArea>
    </chartFormat>
    <chartFormat chart="14" format="12">
      <pivotArea type="data" outline="0" fieldPosition="0">
        <references count="2">
          <reference field="4294967294" count="1" selected="0">
            <x v="0"/>
          </reference>
          <reference field="3" count="1" selected="0">
            <x v="0"/>
          </reference>
        </references>
      </pivotArea>
    </chartFormat>
    <chartFormat chart="14" format="13">
      <pivotArea type="data" outline="0" fieldPosition="0">
        <references count="2">
          <reference field="4294967294" count="1" selected="0">
            <x v="0"/>
          </reference>
          <reference field="3" count="1" selected="0">
            <x v="1"/>
          </reference>
        </references>
      </pivotArea>
    </chartFormat>
    <chartFormat chart="14" format="14">
      <pivotArea type="data" outline="0" fieldPosition="0">
        <references count="2">
          <reference field="4294967294" count="1" selected="0">
            <x v="0"/>
          </reference>
          <reference field="3" count="1" selected="0">
            <x v="2"/>
          </reference>
        </references>
      </pivotArea>
    </chartFormat>
    <chartFormat chart="14" format="1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0BA2EE-9BA1-429F-A52E-5A0CA3C74FF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P15:Q27" firstHeaderRow="1" firstDataRow="1" firstDataCol="1" rowPageCount="1" colPageCount="1"/>
  <pivotFields count="15">
    <pivotField axis="axisPage" showAll="0">
      <items count="24">
        <item x="21"/>
        <item x="18"/>
        <item x="4"/>
        <item x="0"/>
        <item x="1"/>
        <item x="3"/>
        <item x="5"/>
        <item x="20"/>
        <item x="13"/>
        <item x="7"/>
        <item x="17"/>
        <item x="14"/>
        <item x="8"/>
        <item x="12"/>
        <item x="9"/>
        <item x="6"/>
        <item x="2"/>
        <item x="15"/>
        <item x="11"/>
        <item x="22"/>
        <item x="19"/>
        <item x="16"/>
        <item x="10"/>
        <item t="default"/>
      </items>
    </pivotField>
    <pivotField numFmtId="14" showAll="0"/>
    <pivotField axis="axisRow" numFmtId="1" showAll="0">
      <items count="12">
        <item x="8"/>
        <item x="7"/>
        <item x="10"/>
        <item x="2"/>
        <item x="5"/>
        <item x="9"/>
        <item x="3"/>
        <item x="4"/>
        <item x="6"/>
        <item x="1"/>
        <item x="0"/>
        <item t="default"/>
      </items>
    </pivotField>
    <pivotField showAll="0"/>
    <pivotField showAll="0"/>
    <pivotField showAll="0"/>
    <pivotField numFmtId="164" showAll="0"/>
    <pivotField numFmtId="1" showAll="0"/>
    <pivotField numFmtId="1" showAll="0"/>
    <pivotField showAll="0"/>
    <pivotField showAll="0"/>
    <pivotField showAll="0"/>
    <pivotField dataField="1" showAll="0"/>
    <pivotField showAll="0"/>
    <pivotField showAll="0"/>
  </pivotFields>
  <rowFields count="1">
    <field x="2"/>
  </rowFields>
  <rowItems count="12">
    <i>
      <x/>
    </i>
    <i>
      <x v="1"/>
    </i>
    <i>
      <x v="2"/>
    </i>
    <i>
      <x v="3"/>
    </i>
    <i>
      <x v="4"/>
    </i>
    <i>
      <x v="5"/>
    </i>
    <i>
      <x v="6"/>
    </i>
    <i>
      <x v="7"/>
    </i>
    <i>
      <x v="8"/>
    </i>
    <i>
      <x v="9"/>
    </i>
    <i>
      <x v="10"/>
    </i>
    <i t="grand">
      <x/>
    </i>
  </rowItems>
  <colItems count="1">
    <i/>
  </colItems>
  <pageFields count="1">
    <pageField fld="0" hier="-1"/>
  </pageFields>
  <dataFields count="1">
    <dataField name="Sum of Oscar Nomination" fld="12" baseField="0" baseItem="0"/>
  </dataFields>
  <chartFormats count="3">
    <chartFormat chart="6" format="1"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B978A7-242F-4F8D-AD8A-2FBE5D99A58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2:F17" firstHeaderRow="1" firstDataRow="1" firstDataCol="1"/>
  <pivotFields count="17">
    <pivotField showAll="0"/>
    <pivotField numFmtId="14" showAll="0">
      <items count="24">
        <item x="2"/>
        <item x="4"/>
        <item x="14"/>
        <item x="5"/>
        <item x="3"/>
        <item x="18"/>
        <item x="15"/>
        <item x="9"/>
        <item x="10"/>
        <item x="11"/>
        <item x="19"/>
        <item x="0"/>
        <item x="20"/>
        <item x="8"/>
        <item x="16"/>
        <item x="12"/>
        <item x="13"/>
        <item x="17"/>
        <item x="21"/>
        <item x="1"/>
        <item x="6"/>
        <item x="22"/>
        <item x="7"/>
        <item t="default"/>
      </items>
    </pivotField>
    <pivotField numFmtId="1" showAll="0"/>
    <pivotField showAll="0"/>
    <pivotField dataField="1" showAll="0"/>
    <pivotField showAll="0"/>
    <pivotField numFmtId="164" showAll="0"/>
    <pivotField numFmtId="1" showAll="0"/>
    <pivotField numFmtId="1" showAll="0"/>
    <pivotField numFmtId="1" showAll="0"/>
    <pivotField axis="axisRow" showAll="0" sortType="a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5">
    <i>
      <x v="1"/>
    </i>
    <i>
      <x/>
    </i>
    <i>
      <x v="3"/>
    </i>
    <i>
      <x v="2"/>
    </i>
    <i t="grand">
      <x/>
    </i>
  </rowItems>
  <colItems count="1">
    <i/>
  </colItems>
  <dataFields count="1">
    <dataField name="Average of IMDB rating" fld="4" subtotal="average" baseField="10" baseItem="0" numFmtId="2"/>
  </dataFields>
  <formats count="1">
    <format dxfId="15">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3832E0-61FF-41D6-A487-B85EBE0AF7EF}"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D37" firstHeaderRow="0" firstDataRow="1" firstDataCol="0"/>
  <pivotFields count="15">
    <pivotField showAll="0">
      <items count="24">
        <item x="21"/>
        <item x="18"/>
        <item x="4"/>
        <item x="0"/>
        <item x="1"/>
        <item x="3"/>
        <item x="5"/>
        <item x="20"/>
        <item x="13"/>
        <item x="7"/>
        <item x="17"/>
        <item x="14"/>
        <item x="8"/>
        <item x="12"/>
        <item x="9"/>
        <item x="6"/>
        <item x="2"/>
        <item x="15"/>
        <item x="11"/>
        <item x="22"/>
        <item x="19"/>
        <item x="16"/>
        <item x="10"/>
        <item t="default"/>
      </items>
    </pivotField>
    <pivotField numFmtId="14" showAll="0"/>
    <pivotField dataField="1" numFmtId="1" showAll="0"/>
    <pivotField showAll="0"/>
    <pivotField dataField="1" showAll="0"/>
    <pivotField dataField="1" showAll="0"/>
    <pivotField numFmtId="164" showAll="0"/>
    <pivotField numFmtId="1" showAll="0"/>
    <pivotField numFmtId="1" showAll="0"/>
    <pivotField showAll="0"/>
    <pivotField showAll="0"/>
    <pivotField showAll="0"/>
    <pivotField showAll="0"/>
    <pivotField showAll="0"/>
    <pivotField dataField="1" showAll="0"/>
  </pivotFields>
  <rowItems count="1">
    <i/>
  </rowItems>
  <colFields count="1">
    <field x="-2"/>
  </colFields>
  <colItems count="4">
    <i>
      <x/>
    </i>
    <i i="1">
      <x v="1"/>
    </i>
    <i i="2">
      <x v="2"/>
    </i>
    <i i="3">
      <x v="3"/>
    </i>
  </colItems>
  <dataFields count="4">
    <dataField name="Year_" fld="2" subtotal="max" baseField="0" baseItem="5"/>
    <dataField name="IMDB_rating" fld="4" subtotal="average" baseField="0" baseItem="5" numFmtId="2"/>
    <dataField name="Metascore_" fld="5" subtotal="average" baseField="0" baseItem="5" numFmtId="2"/>
    <dataField name="Phase_" fld="14" subtotal="max" baseField="0" baseItem="5"/>
  </dataFields>
  <formats count="10">
    <format dxfId="9">
      <pivotArea type="all" dataOnly="0" outline="0" fieldPosition="0"/>
    </format>
    <format dxfId="8">
      <pivotArea outline="0" collapsedLevelsAreSubtotals="1" fieldPosition="0"/>
    </format>
    <format dxfId="7">
      <pivotArea dataOnly="0" labelOnly="1" outline="0" fieldPosition="0">
        <references count="1">
          <reference field="4294967294" count="4">
            <x v="0"/>
            <x v="1"/>
            <x v="2"/>
            <x v="3"/>
          </reference>
        </references>
      </pivotArea>
    </format>
    <format dxfId="6">
      <pivotArea type="all" dataOnly="0" outline="0" fieldPosition="0"/>
    </format>
    <format dxfId="5">
      <pivotArea outline="0" collapsedLevelsAreSubtotals="1" fieldPosition="0"/>
    </format>
    <format dxfId="4">
      <pivotArea dataOnly="0" labelOnly="1" outline="0" fieldPosition="0">
        <references count="1">
          <reference field="4294967294" count="4">
            <x v="0"/>
            <x v="1"/>
            <x v="2"/>
            <x v="3"/>
          </reference>
        </references>
      </pivotArea>
    </format>
    <format dxfId="3">
      <pivotArea type="all" dataOnly="0" outline="0" fieldPosition="0"/>
    </format>
    <format dxfId="2">
      <pivotArea outline="0" collapsedLevelsAreSubtotals="1" fieldPosition="0"/>
    </format>
    <format dxfId="1">
      <pivotArea dataOnly="0" labelOnly="1" outline="0" fieldPosition="0">
        <references count="1">
          <reference field="4294967294" count="4">
            <x v="0"/>
            <x v="1"/>
            <x v="2"/>
            <x v="3"/>
          </reference>
        </references>
      </pivotArea>
    </format>
    <format dxfId="0">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1637411-6E5C-47A2-87A5-2E68A59CDFBF}" sourceName="year">
  <pivotTables>
    <pivotTable tabId="2" name="PivotTable6"/>
    <pivotTable tabId="2" name="PivotTable5"/>
  </pivotTables>
  <data>
    <tabular pivotCacheId="678974675">
      <items count="11">
        <i x="2" s="1"/>
        <i x="9" s="1"/>
        <i x="3" s="1"/>
        <i x="10" s="1"/>
        <i x="6" s="1"/>
        <i x="7" s="1"/>
        <i x="0" s="1"/>
        <i x="5" s="1"/>
        <i x="8"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10BC625-D01F-481B-9E1F-C1830AF9813D}" sourceName="Name">
  <pivotTables>
    <pivotTable tabId="3" name="PivotTable11"/>
  </pivotTables>
  <data>
    <tabular pivotCacheId="1837464844">
      <items count="23">
        <i x="21" s="1"/>
        <i x="18" s="1"/>
        <i x="4" s="1"/>
        <i x="0" s="1"/>
        <i x="1" s="1"/>
        <i x="3" s="1"/>
        <i x="5" s="1"/>
        <i x="20" s="1"/>
        <i x="13" s="1"/>
        <i x="7" s="1"/>
        <i x="17" s="1"/>
        <i x="14" s="1"/>
        <i x="8" s="1"/>
        <i x="12" s="1"/>
        <i x="9" s="1"/>
        <i x="6" s="1"/>
        <i x="2" s="1"/>
        <i x="15" s="1"/>
        <i x="11" s="1"/>
        <i x="22" s="1"/>
        <i x="19" s="1"/>
        <i x="16"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D1E6116-ADE4-4AFE-9945-8A78F7BCAE87}" cache="Slicer_year" caption="year" startItem="5" style="SlicerStyleDark2" rowHeight="241300"/>
  <slicer name="Name" xr10:uid="{C8CF8FF2-9725-416E-A7EC-6A925A9809B8}" cache="Slicer_Name" caption="Name" startItem="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DBCA1-6868-46FB-99B6-8F5E4D4D4518}" name="Table3" displayName="Table3" ref="A1:O24" totalsRowShown="0">
  <autoFilter ref="A1:O24" xr:uid="{982DBCA1-6868-46FB-99B6-8F5E4D4D4518}"/>
  <tableColumns count="15">
    <tableColumn id="1" xr3:uid="{AE0E8746-F7DB-46EE-A71C-C5D50B7A2F2D}" name="Name"/>
    <tableColumn id="2" xr3:uid="{F0B336CF-0779-4CC1-B020-14463F82465E}" name="US release Date" dataDxfId="23"/>
    <tableColumn id="3" xr3:uid="{03B7684C-6E72-442A-A512-DAC36D385157}" name="year" dataDxfId="22">
      <calculatedColumnFormula>YEAR(B2)</calculatedColumnFormula>
    </tableColumn>
    <tableColumn id="4" xr3:uid="{94EC3DE1-2001-4771-AB39-8DDD63E4BD69}" name="Genre"/>
    <tableColumn id="5" xr3:uid="{A33C6D27-A0E4-4885-9D72-693662744743}" name="IMDB rating"/>
    <tableColumn id="6" xr3:uid="{98F56736-343A-4B94-9C8B-1234E82BE51B}" name="metascore"/>
    <tableColumn id="7" xr3:uid="{2C3F7C79-6746-410E-94D1-526F3A30B77B}" name="Budget" dataDxfId="21" dataCellStyle="Comma"/>
    <tableColumn id="8" xr3:uid="{20FD55EF-756A-41E4-B12B-3035047AA32A}" name="Domestic Gross" dataDxfId="20"/>
    <tableColumn id="9" xr3:uid="{8908450A-A117-4F88-97A6-29CA785A1B3B}" name="Total Gross" dataDxfId="19"/>
    <tableColumn id="10" xr3:uid="{E05FC46D-9A59-4B1D-B00B-84FA7AA53DFF}" name="Opening Gross" dataDxfId="18"/>
    <tableColumn id="11" xr3:uid="{043AB61A-DCB4-4BF7-93F1-CA8D4D7EF654}" name="Column1" dataDxfId="17"/>
    <tableColumn id="12" xr3:uid="{D11A1CDA-D20A-418A-8DA3-F1743A10C21F}" name="Performance" dataDxfId="16">
      <calculatedColumnFormula>IF(I2&gt;=4*G2,"Blockbuster",IF(I2&gt;=3*G2,"Hit",IF(I2&gt;=2*G2,"Average",IF(I2&gt;=1,"Below Average","Flop"))))</calculatedColumnFormula>
    </tableColumn>
    <tableColumn id="13" xr3:uid="{90F06550-713F-4852-9AA9-F78EFA7E1FDD}" name="Oscar Nomination"/>
    <tableColumn id="14" xr3:uid="{BC164DFC-09AF-4723-B763-02A8C9CE9522}" name="Oscar won"/>
    <tableColumn id="15" xr3:uid="{D201E182-8019-4185-96EC-C94EFCDC64D6}" name="Ph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3">
      <a:dk1>
        <a:sysClr val="windowText" lastClr="000000"/>
      </a:dk1>
      <a:lt1>
        <a:sysClr val="window" lastClr="FFFFFF"/>
      </a:lt1>
      <a:dk2>
        <a:srgbClr val="44546A"/>
      </a:dk2>
      <a:lt2>
        <a:srgbClr val="E7E6E6"/>
      </a:lt2>
      <a:accent1>
        <a:srgbClr val="4472C4"/>
      </a:accent1>
      <a:accent2>
        <a:srgbClr val="C0000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58D6D-86E8-402B-9478-BBE7A2CE2DAF}">
  <dimension ref="A1:O25"/>
  <sheetViews>
    <sheetView topLeftCell="D3" workbookViewId="0">
      <selection activeCell="A13" sqref="A13"/>
    </sheetView>
  </sheetViews>
  <sheetFormatPr defaultColWidth="13.28515625" defaultRowHeight="15" x14ac:dyDescent="0.25"/>
  <cols>
    <col min="1" max="1" width="33.5703125" customWidth="1"/>
    <col min="2" max="2" width="17.140625" style="1" customWidth="1"/>
    <col min="3" max="3" width="15.7109375" style="1" customWidth="1"/>
    <col min="4" max="4" width="25.85546875" customWidth="1"/>
    <col min="5" max="5" width="13.5703125" customWidth="1"/>
    <col min="6" max="6" width="12.42578125" customWidth="1"/>
    <col min="7" max="7" width="15.28515625" style="4" bestFit="1" customWidth="1"/>
    <col min="8" max="8" width="16.85546875" style="3" customWidth="1"/>
    <col min="9" max="9" width="16.5703125" style="3" customWidth="1"/>
    <col min="10" max="10" width="16.140625" style="3" customWidth="1"/>
    <col min="11" max="11" width="13.28515625" style="3"/>
    <col min="12" max="12" width="17.85546875" style="3" customWidth="1"/>
    <col min="13" max="13" width="19" customWidth="1"/>
    <col min="14" max="14" width="12.28515625" customWidth="1"/>
    <col min="15" max="15" width="8.42578125" customWidth="1"/>
  </cols>
  <sheetData>
    <row r="1" spans="1:15" x14ac:dyDescent="0.25">
      <c r="A1" t="s">
        <v>0</v>
      </c>
      <c r="B1" t="s">
        <v>1</v>
      </c>
      <c r="C1" t="s">
        <v>49</v>
      </c>
      <c r="D1" t="s">
        <v>2</v>
      </c>
      <c r="E1" t="s">
        <v>3</v>
      </c>
      <c r="F1" t="s">
        <v>4</v>
      </c>
      <c r="G1" t="s">
        <v>5</v>
      </c>
      <c r="H1" t="s">
        <v>6</v>
      </c>
      <c r="I1" t="s">
        <v>7</v>
      </c>
      <c r="J1" t="s">
        <v>8</v>
      </c>
      <c r="K1" t="s">
        <v>55</v>
      </c>
      <c r="L1" t="s">
        <v>40</v>
      </c>
      <c r="M1" t="s">
        <v>9</v>
      </c>
      <c r="N1" t="s">
        <v>10</v>
      </c>
      <c r="O1" t="s">
        <v>11</v>
      </c>
    </row>
    <row r="2" spans="1:15" x14ac:dyDescent="0.25">
      <c r="A2" t="s">
        <v>38</v>
      </c>
      <c r="B2" s="1">
        <v>43581</v>
      </c>
      <c r="C2" s="3">
        <f t="shared" ref="C2:C24" si="0">YEAR(B2)</f>
        <v>2019</v>
      </c>
      <c r="D2" t="s">
        <v>33</v>
      </c>
      <c r="E2">
        <v>8.4</v>
      </c>
      <c r="F2">
        <v>78</v>
      </c>
      <c r="G2" s="4">
        <v>356000000</v>
      </c>
      <c r="H2" s="3">
        <v>858373000</v>
      </c>
      <c r="I2" s="3">
        <v>2797501328</v>
      </c>
      <c r="J2" s="11">
        <v>357115007</v>
      </c>
      <c r="L2" s="3" t="str">
        <f t="shared" ref="L2:L24" si="1">IF(I2&gt;=4*G2,"Blockbuster",IF(I2&gt;=3*G2,"Hit",IF(I2&gt;=2*G2,"Average",IF(I2&gt;=1,"Below Average","Flop"))))</f>
        <v>Blockbuster</v>
      </c>
      <c r="M2">
        <v>1</v>
      </c>
      <c r="N2">
        <v>0</v>
      </c>
      <c r="O2">
        <v>3</v>
      </c>
    </row>
    <row r="3" spans="1:15" x14ac:dyDescent="0.25">
      <c r="A3" t="s">
        <v>30</v>
      </c>
      <c r="B3" s="1">
        <v>43217</v>
      </c>
      <c r="C3" s="3">
        <f t="shared" si="0"/>
        <v>2018</v>
      </c>
      <c r="D3" t="s">
        <v>13</v>
      </c>
      <c r="E3">
        <v>8.4</v>
      </c>
      <c r="F3">
        <v>68</v>
      </c>
      <c r="G3" s="4">
        <v>300000000</v>
      </c>
      <c r="H3" s="3">
        <v>678815482</v>
      </c>
      <c r="I3" s="3">
        <v>2048359754</v>
      </c>
      <c r="J3" s="3">
        <v>257698183</v>
      </c>
      <c r="L3" s="3" t="str">
        <f t="shared" si="1"/>
        <v>Blockbuster</v>
      </c>
      <c r="M3">
        <v>1</v>
      </c>
      <c r="N3">
        <v>0</v>
      </c>
      <c r="O3">
        <v>3</v>
      </c>
    </row>
    <row r="4" spans="1:15" x14ac:dyDescent="0.25">
      <c r="A4" t="s">
        <v>19</v>
      </c>
      <c r="B4" s="1">
        <v>41033</v>
      </c>
      <c r="C4" s="3">
        <f t="shared" si="0"/>
        <v>2012</v>
      </c>
      <c r="D4" t="s">
        <v>13</v>
      </c>
      <c r="E4">
        <v>8</v>
      </c>
      <c r="F4">
        <v>69</v>
      </c>
      <c r="G4" s="4">
        <v>220000000</v>
      </c>
      <c r="H4" s="3">
        <v>623357910</v>
      </c>
      <c r="I4" s="3">
        <v>1518812988</v>
      </c>
      <c r="J4" s="3">
        <v>207438708</v>
      </c>
      <c r="L4" s="3" t="str">
        <f t="shared" si="1"/>
        <v>Blockbuster</v>
      </c>
      <c r="M4">
        <v>1</v>
      </c>
      <c r="N4">
        <v>0</v>
      </c>
      <c r="O4">
        <v>1</v>
      </c>
    </row>
    <row r="5" spans="1:15" x14ac:dyDescent="0.25">
      <c r="A5" t="s">
        <v>29</v>
      </c>
      <c r="B5" s="1">
        <v>43147</v>
      </c>
      <c r="C5" s="3">
        <f t="shared" si="0"/>
        <v>2018</v>
      </c>
      <c r="D5" t="s">
        <v>13</v>
      </c>
      <c r="E5">
        <v>7.3</v>
      </c>
      <c r="F5">
        <v>88</v>
      </c>
      <c r="G5" s="4">
        <v>200000000</v>
      </c>
      <c r="H5" s="3">
        <v>70005956</v>
      </c>
      <c r="I5" s="3">
        <v>1346913161</v>
      </c>
      <c r="J5" s="3">
        <v>202003951</v>
      </c>
      <c r="L5" s="3" t="str">
        <f t="shared" si="1"/>
        <v>Blockbuster</v>
      </c>
      <c r="M5">
        <v>7</v>
      </c>
      <c r="N5">
        <v>3</v>
      </c>
      <c r="O5">
        <v>3</v>
      </c>
    </row>
    <row r="6" spans="1:15" x14ac:dyDescent="0.25">
      <c r="A6" t="s">
        <v>35</v>
      </c>
      <c r="B6" s="1">
        <v>42125</v>
      </c>
      <c r="C6" s="3">
        <f t="shared" si="0"/>
        <v>2015</v>
      </c>
      <c r="D6" t="s">
        <v>13</v>
      </c>
      <c r="E6">
        <v>7.3</v>
      </c>
      <c r="F6">
        <v>66</v>
      </c>
      <c r="G6" s="4">
        <v>250000000</v>
      </c>
      <c r="H6" s="3">
        <v>459005868</v>
      </c>
      <c r="I6" s="3">
        <v>1402805868</v>
      </c>
      <c r="J6" s="3">
        <v>191271109</v>
      </c>
      <c r="L6" s="3" t="str">
        <f t="shared" si="1"/>
        <v>Blockbuster</v>
      </c>
      <c r="M6">
        <v>0</v>
      </c>
      <c r="N6">
        <v>0</v>
      </c>
      <c r="O6">
        <v>2</v>
      </c>
    </row>
    <row r="7" spans="1:15" x14ac:dyDescent="0.25">
      <c r="A7" t="s">
        <v>25</v>
      </c>
      <c r="B7" s="1">
        <v>42496</v>
      </c>
      <c r="C7" s="3">
        <f t="shared" si="0"/>
        <v>2016</v>
      </c>
      <c r="D7" t="s">
        <v>13</v>
      </c>
      <c r="E7">
        <v>7.8</v>
      </c>
      <c r="F7">
        <v>75</v>
      </c>
      <c r="G7" s="4">
        <v>250000000</v>
      </c>
      <c r="H7" s="3">
        <v>408084349</v>
      </c>
      <c r="I7" s="3">
        <v>1153296293</v>
      </c>
      <c r="J7" s="3">
        <v>179139142</v>
      </c>
      <c r="L7" s="3" t="str">
        <f t="shared" si="1"/>
        <v>Blockbuster</v>
      </c>
      <c r="M7">
        <v>0</v>
      </c>
      <c r="N7">
        <v>0</v>
      </c>
      <c r="O7">
        <v>3</v>
      </c>
    </row>
    <row r="8" spans="1:15" x14ac:dyDescent="0.25">
      <c r="A8" t="s">
        <v>20</v>
      </c>
      <c r="B8" s="1">
        <v>41397</v>
      </c>
      <c r="C8" s="3">
        <f t="shared" si="0"/>
        <v>2013</v>
      </c>
      <c r="D8" t="s">
        <v>13</v>
      </c>
      <c r="E8">
        <v>7.1</v>
      </c>
      <c r="F8">
        <v>62</v>
      </c>
      <c r="G8" s="4">
        <v>200000000</v>
      </c>
      <c r="H8" s="3">
        <v>408992272</v>
      </c>
      <c r="I8" s="3">
        <v>1214811252</v>
      </c>
      <c r="J8" s="3">
        <v>174144585</v>
      </c>
      <c r="L8" s="3" t="str">
        <f t="shared" si="1"/>
        <v>Blockbuster</v>
      </c>
      <c r="M8">
        <v>1</v>
      </c>
      <c r="N8">
        <v>0</v>
      </c>
      <c r="O8">
        <v>2</v>
      </c>
    </row>
    <row r="9" spans="1:15" x14ac:dyDescent="0.25">
      <c r="A9" t="s">
        <v>32</v>
      </c>
      <c r="B9" s="1">
        <v>43532</v>
      </c>
      <c r="C9" s="3">
        <f t="shared" si="0"/>
        <v>2019</v>
      </c>
      <c r="D9" t="s">
        <v>13</v>
      </c>
      <c r="E9">
        <v>6.8</v>
      </c>
      <c r="F9">
        <v>64</v>
      </c>
      <c r="G9" s="4">
        <v>160000000</v>
      </c>
      <c r="H9" s="3">
        <v>426829839</v>
      </c>
      <c r="I9" s="3">
        <v>1128274794</v>
      </c>
      <c r="J9" s="3">
        <v>153433423</v>
      </c>
      <c r="L9" s="3" t="str">
        <f t="shared" si="1"/>
        <v>Blockbuster</v>
      </c>
      <c r="M9">
        <v>0</v>
      </c>
      <c r="N9">
        <v>0</v>
      </c>
      <c r="O9">
        <v>3</v>
      </c>
    </row>
    <row r="10" spans="1:15" x14ac:dyDescent="0.25">
      <c r="A10" t="s">
        <v>27</v>
      </c>
      <c r="B10" s="1">
        <v>42860</v>
      </c>
      <c r="C10" s="3">
        <f t="shared" si="0"/>
        <v>2017</v>
      </c>
      <c r="D10" t="s">
        <v>23</v>
      </c>
      <c r="E10">
        <v>7.6</v>
      </c>
      <c r="F10">
        <v>67</v>
      </c>
      <c r="G10" s="4">
        <v>200000000</v>
      </c>
      <c r="H10" s="3">
        <v>389813101</v>
      </c>
      <c r="I10" s="3">
        <v>863756051</v>
      </c>
      <c r="J10" s="3">
        <v>146510104</v>
      </c>
      <c r="L10" s="3" t="str">
        <f t="shared" si="1"/>
        <v>Blockbuster</v>
      </c>
      <c r="M10">
        <v>1</v>
      </c>
      <c r="N10">
        <v>0</v>
      </c>
      <c r="O10">
        <v>3</v>
      </c>
    </row>
    <row r="11" spans="1:15" x14ac:dyDescent="0.25">
      <c r="A11" t="s">
        <v>15</v>
      </c>
      <c r="B11" s="1">
        <v>40305</v>
      </c>
      <c r="C11" s="3">
        <f t="shared" si="0"/>
        <v>2010</v>
      </c>
      <c r="D11" t="s">
        <v>13</v>
      </c>
      <c r="E11">
        <v>7</v>
      </c>
      <c r="F11">
        <v>57</v>
      </c>
      <c r="G11" s="4">
        <v>200000000</v>
      </c>
      <c r="H11" s="3">
        <v>312433331</v>
      </c>
      <c r="I11" s="3">
        <v>623933331</v>
      </c>
      <c r="J11" s="3">
        <v>128122480</v>
      </c>
      <c r="L11" s="3" t="str">
        <f t="shared" si="1"/>
        <v>Hit</v>
      </c>
      <c r="M11">
        <v>1</v>
      </c>
      <c r="N11">
        <v>0</v>
      </c>
      <c r="O11">
        <v>1</v>
      </c>
    </row>
    <row r="12" spans="1:15" x14ac:dyDescent="0.25">
      <c r="A12" t="s">
        <v>28</v>
      </c>
      <c r="B12" s="1">
        <v>43042</v>
      </c>
      <c r="C12" s="3">
        <f t="shared" si="0"/>
        <v>2017</v>
      </c>
      <c r="D12" t="s">
        <v>23</v>
      </c>
      <c r="E12">
        <v>7.9</v>
      </c>
      <c r="F12">
        <v>74</v>
      </c>
      <c r="G12" s="4">
        <v>180000000</v>
      </c>
      <c r="H12" s="3">
        <v>31505828</v>
      </c>
      <c r="I12" s="3">
        <v>853977126</v>
      </c>
      <c r="J12" s="3">
        <v>122744989</v>
      </c>
      <c r="L12" s="3" t="str">
        <f t="shared" si="1"/>
        <v>Blockbuster</v>
      </c>
      <c r="M12">
        <v>0</v>
      </c>
      <c r="N12">
        <v>0</v>
      </c>
      <c r="O12">
        <v>3</v>
      </c>
    </row>
    <row r="13" spans="1:15" x14ac:dyDescent="0.25">
      <c r="A13" t="s">
        <v>36</v>
      </c>
      <c r="B13" s="1">
        <v>42923</v>
      </c>
      <c r="C13" s="3">
        <f t="shared" si="0"/>
        <v>2017</v>
      </c>
      <c r="D13" t="s">
        <v>13</v>
      </c>
      <c r="E13">
        <v>7.4</v>
      </c>
      <c r="F13">
        <v>73</v>
      </c>
      <c r="G13" s="4">
        <v>175000000</v>
      </c>
      <c r="H13" s="3">
        <v>334201140</v>
      </c>
      <c r="I13" s="3">
        <v>880166924</v>
      </c>
      <c r="J13" s="3">
        <v>117027503</v>
      </c>
      <c r="L13" s="3" t="str">
        <f t="shared" si="1"/>
        <v>Blockbuster</v>
      </c>
      <c r="M13">
        <v>0</v>
      </c>
      <c r="N13">
        <v>0</v>
      </c>
      <c r="O13">
        <v>3</v>
      </c>
    </row>
    <row r="14" spans="1:15" x14ac:dyDescent="0.25">
      <c r="A14" t="s">
        <v>12</v>
      </c>
      <c r="B14" s="1">
        <v>39570</v>
      </c>
      <c r="C14" s="3">
        <f t="shared" si="0"/>
        <v>2008</v>
      </c>
      <c r="D14" t="s">
        <v>13</v>
      </c>
      <c r="E14">
        <v>7.9</v>
      </c>
      <c r="F14">
        <v>79</v>
      </c>
      <c r="G14" s="4">
        <v>140000000</v>
      </c>
      <c r="H14" s="3">
        <v>318604126</v>
      </c>
      <c r="I14" s="3">
        <v>585366247</v>
      </c>
      <c r="J14" s="3">
        <v>98618668</v>
      </c>
      <c r="L14" s="3" t="str">
        <f t="shared" si="1"/>
        <v>Blockbuster</v>
      </c>
      <c r="M14">
        <v>2</v>
      </c>
      <c r="N14">
        <v>0</v>
      </c>
      <c r="O14">
        <v>1</v>
      </c>
    </row>
    <row r="15" spans="1:15" x14ac:dyDescent="0.25">
      <c r="A15" t="s">
        <v>34</v>
      </c>
      <c r="B15" s="1">
        <v>41733</v>
      </c>
      <c r="C15" s="3">
        <f t="shared" si="0"/>
        <v>2014</v>
      </c>
      <c r="D15" t="s">
        <v>13</v>
      </c>
      <c r="E15">
        <v>7.7</v>
      </c>
      <c r="F15">
        <v>70</v>
      </c>
      <c r="G15" s="4">
        <v>170000000</v>
      </c>
      <c r="H15" s="3">
        <v>259746958</v>
      </c>
      <c r="I15" s="3">
        <v>714421503</v>
      </c>
      <c r="J15" s="3">
        <v>95023721</v>
      </c>
      <c r="L15" s="3" t="str">
        <f t="shared" si="1"/>
        <v>Blockbuster</v>
      </c>
      <c r="M15">
        <v>1</v>
      </c>
      <c r="N15">
        <v>0</v>
      </c>
      <c r="O15">
        <v>2</v>
      </c>
    </row>
    <row r="16" spans="1:15" x14ac:dyDescent="0.25">
      <c r="A16" t="s">
        <v>22</v>
      </c>
      <c r="B16" s="1">
        <v>41852</v>
      </c>
      <c r="C16" s="3">
        <f t="shared" si="0"/>
        <v>2014</v>
      </c>
      <c r="D16" t="s">
        <v>23</v>
      </c>
      <c r="E16">
        <v>8</v>
      </c>
      <c r="F16">
        <v>76</v>
      </c>
      <c r="G16" s="4">
        <v>170000000</v>
      </c>
      <c r="H16" s="3">
        <v>333714112</v>
      </c>
      <c r="I16" s="3">
        <v>772776600</v>
      </c>
      <c r="J16" s="3">
        <v>94320883</v>
      </c>
      <c r="L16" s="3" t="str">
        <f t="shared" si="1"/>
        <v>Blockbuster</v>
      </c>
      <c r="M16">
        <v>2</v>
      </c>
      <c r="N16">
        <v>0</v>
      </c>
      <c r="O16">
        <v>2</v>
      </c>
    </row>
    <row r="17" spans="1:15" x14ac:dyDescent="0.25">
      <c r="A17" t="s">
        <v>37</v>
      </c>
      <c r="B17" s="1">
        <v>43648</v>
      </c>
      <c r="C17" s="3">
        <f t="shared" si="0"/>
        <v>2019</v>
      </c>
      <c r="D17" t="s">
        <v>13</v>
      </c>
      <c r="E17">
        <v>7.5</v>
      </c>
      <c r="F17">
        <v>69</v>
      </c>
      <c r="G17" s="4">
        <v>160000000</v>
      </c>
      <c r="H17" s="3">
        <v>390532085</v>
      </c>
      <c r="I17" s="3">
        <v>1131927996</v>
      </c>
      <c r="J17" s="3">
        <v>92579212</v>
      </c>
      <c r="L17" s="3" t="str">
        <f t="shared" si="1"/>
        <v>Blockbuster</v>
      </c>
      <c r="M17">
        <v>0</v>
      </c>
      <c r="N17">
        <v>0</v>
      </c>
      <c r="O17">
        <v>3</v>
      </c>
    </row>
    <row r="18" spans="1:15" x14ac:dyDescent="0.25">
      <c r="A18" t="s">
        <v>21</v>
      </c>
      <c r="B18" s="1">
        <v>41586</v>
      </c>
      <c r="C18" s="3">
        <f t="shared" si="0"/>
        <v>2013</v>
      </c>
      <c r="D18" t="s">
        <v>17</v>
      </c>
      <c r="E18">
        <v>6.8</v>
      </c>
      <c r="F18">
        <v>54</v>
      </c>
      <c r="G18" s="4">
        <v>170000000</v>
      </c>
      <c r="H18" s="3">
        <v>206362140</v>
      </c>
      <c r="I18" s="3">
        <v>644783140</v>
      </c>
      <c r="J18" s="3">
        <v>85737841</v>
      </c>
      <c r="L18" s="3" t="str">
        <f t="shared" si="1"/>
        <v>Hit</v>
      </c>
      <c r="M18">
        <v>0</v>
      </c>
      <c r="N18">
        <v>0</v>
      </c>
      <c r="O18">
        <v>2</v>
      </c>
    </row>
    <row r="19" spans="1:15" x14ac:dyDescent="0.25">
      <c r="A19" t="s">
        <v>26</v>
      </c>
      <c r="B19" s="1">
        <v>42678</v>
      </c>
      <c r="C19" s="3">
        <f t="shared" si="0"/>
        <v>2016</v>
      </c>
      <c r="D19" t="s">
        <v>17</v>
      </c>
      <c r="E19">
        <v>7.5</v>
      </c>
      <c r="F19">
        <v>72</v>
      </c>
      <c r="G19" s="4">
        <v>165000000</v>
      </c>
      <c r="H19" s="3">
        <v>232641920</v>
      </c>
      <c r="I19" s="3">
        <v>677718395</v>
      </c>
      <c r="J19" s="3">
        <v>85058311</v>
      </c>
      <c r="L19" s="3" t="str">
        <f t="shared" si="1"/>
        <v>Blockbuster</v>
      </c>
      <c r="M19">
        <v>1</v>
      </c>
      <c r="N19">
        <v>0</v>
      </c>
      <c r="O19">
        <v>3</v>
      </c>
    </row>
    <row r="20" spans="1:15" x14ac:dyDescent="0.25">
      <c r="A20" t="s">
        <v>31</v>
      </c>
      <c r="B20" s="1">
        <v>43287</v>
      </c>
      <c r="C20" s="3">
        <f t="shared" si="0"/>
        <v>2018</v>
      </c>
      <c r="D20" t="s">
        <v>23</v>
      </c>
      <c r="E20">
        <v>7</v>
      </c>
      <c r="F20">
        <v>70</v>
      </c>
      <c r="G20" s="4">
        <v>130000000</v>
      </c>
      <c r="H20" s="3">
        <v>216648740</v>
      </c>
      <c r="I20" s="3">
        <v>622674139</v>
      </c>
      <c r="J20" s="3">
        <v>75812205</v>
      </c>
      <c r="L20" s="3" t="str">
        <f t="shared" si="1"/>
        <v>Blockbuster</v>
      </c>
      <c r="M20">
        <v>0</v>
      </c>
      <c r="N20">
        <v>0</v>
      </c>
      <c r="O20">
        <v>3</v>
      </c>
    </row>
    <row r="21" spans="1:15" x14ac:dyDescent="0.25">
      <c r="A21" t="s">
        <v>16</v>
      </c>
      <c r="B21" s="1">
        <v>40669</v>
      </c>
      <c r="C21" s="3">
        <f t="shared" si="0"/>
        <v>2011</v>
      </c>
      <c r="D21" t="s">
        <v>17</v>
      </c>
      <c r="E21">
        <v>7</v>
      </c>
      <c r="F21">
        <v>57</v>
      </c>
      <c r="G21" s="4">
        <v>150000000</v>
      </c>
      <c r="H21" s="3">
        <v>181030624</v>
      </c>
      <c r="I21" s="3">
        <v>449326618</v>
      </c>
      <c r="J21" s="3">
        <v>65723338</v>
      </c>
      <c r="L21" s="3" t="str">
        <f t="shared" si="1"/>
        <v>Average</v>
      </c>
      <c r="M21">
        <v>0</v>
      </c>
      <c r="N21">
        <v>0</v>
      </c>
      <c r="O21">
        <v>1</v>
      </c>
    </row>
    <row r="22" spans="1:15" x14ac:dyDescent="0.25">
      <c r="A22" t="s">
        <v>18</v>
      </c>
      <c r="B22" s="1">
        <v>40746</v>
      </c>
      <c r="C22" s="3">
        <f t="shared" si="0"/>
        <v>2011</v>
      </c>
      <c r="D22" t="s">
        <v>13</v>
      </c>
      <c r="E22">
        <v>6.9</v>
      </c>
      <c r="F22">
        <v>66</v>
      </c>
      <c r="G22" s="4">
        <v>140000000</v>
      </c>
      <c r="H22" s="3">
        <v>176654505</v>
      </c>
      <c r="I22" s="3">
        <v>370569774</v>
      </c>
      <c r="J22" s="3">
        <v>65058524</v>
      </c>
      <c r="L22" s="3" t="str">
        <f t="shared" si="1"/>
        <v>Average</v>
      </c>
      <c r="M22">
        <v>0</v>
      </c>
      <c r="N22">
        <v>0</v>
      </c>
      <c r="O22">
        <v>1</v>
      </c>
    </row>
    <row r="23" spans="1:15" x14ac:dyDescent="0.25">
      <c r="A23" t="s">
        <v>24</v>
      </c>
      <c r="B23" s="1">
        <v>42202</v>
      </c>
      <c r="C23" s="3">
        <f t="shared" si="0"/>
        <v>2015</v>
      </c>
      <c r="D23" t="s">
        <v>23</v>
      </c>
      <c r="E23">
        <v>7.3</v>
      </c>
      <c r="F23">
        <v>64</v>
      </c>
      <c r="G23" s="4">
        <v>130000000</v>
      </c>
      <c r="H23" s="3">
        <v>180202163</v>
      </c>
      <c r="I23" s="3">
        <v>519311965</v>
      </c>
      <c r="J23" s="3">
        <v>57225526</v>
      </c>
      <c r="K23" s="11">
        <f>MAX(I4:I26)</f>
        <v>1518812988</v>
      </c>
      <c r="L23" s="3" t="str">
        <f t="shared" si="1"/>
        <v>Hit</v>
      </c>
      <c r="M23">
        <v>0</v>
      </c>
      <c r="N23">
        <v>0</v>
      </c>
      <c r="O23">
        <v>2</v>
      </c>
    </row>
    <row r="24" spans="1:15" x14ac:dyDescent="0.25">
      <c r="A24" t="s">
        <v>14</v>
      </c>
      <c r="B24" s="1">
        <v>39612</v>
      </c>
      <c r="C24" s="3">
        <f t="shared" si="0"/>
        <v>2008</v>
      </c>
      <c r="D24" t="s">
        <v>13</v>
      </c>
      <c r="E24">
        <v>6.6</v>
      </c>
      <c r="F24">
        <v>61</v>
      </c>
      <c r="G24" s="4">
        <v>150000000</v>
      </c>
      <c r="H24" s="3">
        <v>134806913</v>
      </c>
      <c r="I24" s="3">
        <v>264770996</v>
      </c>
      <c r="J24" s="3">
        <v>55414050</v>
      </c>
      <c r="L24" s="3" t="str">
        <f t="shared" si="1"/>
        <v>Below Average</v>
      </c>
      <c r="M24">
        <v>0</v>
      </c>
      <c r="N24">
        <v>0</v>
      </c>
      <c r="O24">
        <v>1</v>
      </c>
    </row>
    <row r="25" spans="1:15" x14ac:dyDescent="0.25">
      <c r="C2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BF258-3F4A-481A-863F-6FF03D04D358}">
  <dimension ref="A1:Q35"/>
  <sheetViews>
    <sheetView topLeftCell="G10" workbookViewId="0">
      <selection activeCell="P18" sqref="P18"/>
    </sheetView>
  </sheetViews>
  <sheetFormatPr defaultRowHeight="15" x14ac:dyDescent="0.25"/>
  <cols>
    <col min="1" max="1" width="13.140625" bestFit="1" customWidth="1"/>
    <col min="2" max="2" width="17.7109375" bestFit="1" customWidth="1"/>
    <col min="3" max="3" width="14" bestFit="1" customWidth="1"/>
    <col min="4" max="4" width="17.7109375" bestFit="1" customWidth="1"/>
    <col min="5" max="5" width="26.42578125" bestFit="1" customWidth="1"/>
    <col min="6" max="6" width="14.42578125" bestFit="1" customWidth="1"/>
    <col min="7" max="7" width="21.140625" bestFit="1" customWidth="1"/>
    <col min="8" max="8" width="13.140625" bestFit="1" customWidth="1"/>
    <col min="9" max="9" width="24.42578125" bestFit="1" customWidth="1"/>
    <col min="10" max="10" width="25.140625" bestFit="1" customWidth="1"/>
    <col min="11" max="11" width="21.140625" bestFit="1" customWidth="1"/>
    <col min="13" max="13" width="13.140625" bestFit="1" customWidth="1"/>
    <col min="14" max="14" width="11" bestFit="1" customWidth="1"/>
    <col min="16" max="16" width="13.140625" bestFit="1" customWidth="1"/>
    <col min="17" max="17" width="23.85546875" bestFit="1" customWidth="1"/>
    <col min="18" max="18" width="16.85546875" bestFit="1" customWidth="1"/>
  </cols>
  <sheetData>
    <row r="1" spans="1:17" x14ac:dyDescent="0.25">
      <c r="A1" s="6" t="s">
        <v>49</v>
      </c>
      <c r="B1" t="s">
        <v>48</v>
      </c>
    </row>
    <row r="3" spans="1:17" x14ac:dyDescent="0.25">
      <c r="A3" s="6" t="s">
        <v>41</v>
      </c>
      <c r="B3" t="s">
        <v>47</v>
      </c>
    </row>
    <row r="4" spans="1:17" x14ac:dyDescent="0.25">
      <c r="A4" s="7" t="s">
        <v>39</v>
      </c>
      <c r="B4">
        <v>17</v>
      </c>
    </row>
    <row r="5" spans="1:17" x14ac:dyDescent="0.25">
      <c r="A5" s="7" t="s">
        <v>44</v>
      </c>
      <c r="B5">
        <v>3</v>
      </c>
    </row>
    <row r="6" spans="1:17" x14ac:dyDescent="0.25">
      <c r="A6" s="7" t="s">
        <v>42</v>
      </c>
      <c r="B6">
        <v>2</v>
      </c>
    </row>
    <row r="7" spans="1:17" x14ac:dyDescent="0.25">
      <c r="A7" s="7" t="s">
        <v>43</v>
      </c>
      <c r="B7">
        <v>1</v>
      </c>
    </row>
    <row r="8" spans="1:17" x14ac:dyDescent="0.25">
      <c r="A8" s="7" t="s">
        <v>45</v>
      </c>
      <c r="B8">
        <v>23</v>
      </c>
    </row>
    <row r="10" spans="1:17" x14ac:dyDescent="0.25">
      <c r="A10" s="6" t="s">
        <v>2</v>
      </c>
      <c r="B10" t="s">
        <v>48</v>
      </c>
    </row>
    <row r="12" spans="1:17" x14ac:dyDescent="0.25">
      <c r="A12" s="6" t="s">
        <v>41</v>
      </c>
      <c r="B12" t="s">
        <v>51</v>
      </c>
      <c r="C12" t="s">
        <v>46</v>
      </c>
      <c r="E12" s="6" t="s">
        <v>41</v>
      </c>
      <c r="F12" t="s">
        <v>50</v>
      </c>
    </row>
    <row r="13" spans="1:17" x14ac:dyDescent="0.25">
      <c r="A13" s="8">
        <v>2008</v>
      </c>
      <c r="B13" s="9">
        <v>850137243</v>
      </c>
      <c r="C13" s="9">
        <v>290000000</v>
      </c>
      <c r="E13" s="7" t="s">
        <v>43</v>
      </c>
      <c r="F13" s="2">
        <v>6.6</v>
      </c>
      <c r="P13" s="6" t="s">
        <v>0</v>
      </c>
      <c r="Q13" t="s">
        <v>48</v>
      </c>
    </row>
    <row r="14" spans="1:17" x14ac:dyDescent="0.25">
      <c r="A14" s="10">
        <v>1</v>
      </c>
      <c r="B14" s="9">
        <v>850137243</v>
      </c>
      <c r="C14" s="9">
        <v>290000000</v>
      </c>
      <c r="E14" s="7" t="s">
        <v>42</v>
      </c>
      <c r="F14" s="2">
        <v>6.95</v>
      </c>
    </row>
    <row r="15" spans="1:17" x14ac:dyDescent="0.25">
      <c r="A15" s="8">
        <v>2010</v>
      </c>
      <c r="B15" s="9">
        <v>623933331</v>
      </c>
      <c r="C15" s="9">
        <v>200000000</v>
      </c>
      <c r="E15" s="7" t="s">
        <v>44</v>
      </c>
      <c r="F15" s="2">
        <v>7.0333333333333341</v>
      </c>
      <c r="H15" s="6" t="s">
        <v>0</v>
      </c>
      <c r="I15" t="s">
        <v>48</v>
      </c>
      <c r="M15" s="6" t="s">
        <v>0</v>
      </c>
      <c r="N15" t="s">
        <v>24</v>
      </c>
      <c r="P15" s="6" t="s">
        <v>41</v>
      </c>
      <c r="Q15" t="s">
        <v>61</v>
      </c>
    </row>
    <row r="16" spans="1:17" x14ac:dyDescent="0.25">
      <c r="A16" s="10">
        <v>1</v>
      </c>
      <c r="B16" s="9">
        <v>623933331</v>
      </c>
      <c r="C16" s="9">
        <v>200000000</v>
      </c>
      <c r="E16" s="7" t="s">
        <v>39</v>
      </c>
      <c r="F16" s="2">
        <v>7.6235294117647054</v>
      </c>
      <c r="P16" s="8">
        <v>2008</v>
      </c>
      <c r="Q16">
        <v>2</v>
      </c>
    </row>
    <row r="17" spans="1:17" x14ac:dyDescent="0.25">
      <c r="A17" s="8">
        <v>2011</v>
      </c>
      <c r="B17" s="9">
        <v>819896392</v>
      </c>
      <c r="C17" s="9">
        <v>290000000</v>
      </c>
      <c r="E17" s="7" t="s">
        <v>45</v>
      </c>
      <c r="F17" s="2">
        <v>7.4434782608695658</v>
      </c>
      <c r="H17" s="6" t="s">
        <v>41</v>
      </c>
      <c r="I17" t="s">
        <v>53</v>
      </c>
      <c r="J17" t="s">
        <v>54</v>
      </c>
      <c r="K17" t="s">
        <v>52</v>
      </c>
      <c r="M17" s="6" t="s">
        <v>41</v>
      </c>
      <c r="P17" s="8">
        <v>2010</v>
      </c>
      <c r="Q17">
        <v>1</v>
      </c>
    </row>
    <row r="18" spans="1:17" x14ac:dyDescent="0.25">
      <c r="A18" s="10">
        <v>1</v>
      </c>
      <c r="B18" s="9">
        <v>819896392</v>
      </c>
      <c r="C18" s="9">
        <v>290000000</v>
      </c>
      <c r="H18" s="12">
        <v>130000000</v>
      </c>
      <c r="I18" s="11">
        <v>66518865.5</v>
      </c>
      <c r="J18" s="11">
        <v>198425451.5</v>
      </c>
      <c r="K18" s="11">
        <v>570993052</v>
      </c>
      <c r="M18" s="7" t="s">
        <v>44</v>
      </c>
      <c r="P18" s="8">
        <v>2011</v>
      </c>
      <c r="Q18">
        <v>0</v>
      </c>
    </row>
    <row r="19" spans="1:17" x14ac:dyDescent="0.25">
      <c r="A19" s="8">
        <v>2012</v>
      </c>
      <c r="B19" s="9">
        <v>1518812988</v>
      </c>
      <c r="C19" s="9">
        <v>220000000</v>
      </c>
      <c r="H19" s="12">
        <v>140000000</v>
      </c>
      <c r="I19" s="11">
        <v>81838596</v>
      </c>
      <c r="J19" s="11">
        <v>247629315.5</v>
      </c>
      <c r="K19" s="11">
        <v>477968010.5</v>
      </c>
      <c r="P19" s="8">
        <v>2012</v>
      </c>
      <c r="Q19">
        <v>1</v>
      </c>
    </row>
    <row r="20" spans="1:17" x14ac:dyDescent="0.25">
      <c r="A20" s="10">
        <v>1</v>
      </c>
      <c r="B20" s="9">
        <v>1518812988</v>
      </c>
      <c r="C20" s="9">
        <v>220000000</v>
      </c>
      <c r="E20" s="6" t="s">
        <v>41</v>
      </c>
      <c r="F20" t="s">
        <v>47</v>
      </c>
      <c r="H20" s="12">
        <v>150000000</v>
      </c>
      <c r="I20" s="11">
        <v>60568694</v>
      </c>
      <c r="J20" s="11">
        <v>157918768.5</v>
      </c>
      <c r="K20" s="11">
        <v>357048807</v>
      </c>
      <c r="P20" s="8">
        <v>2013</v>
      </c>
      <c r="Q20">
        <v>1</v>
      </c>
    </row>
    <row r="21" spans="1:17" x14ac:dyDescent="0.25">
      <c r="A21" s="8">
        <v>2013</v>
      </c>
      <c r="B21" s="9">
        <v>1859594392</v>
      </c>
      <c r="C21" s="9">
        <v>370000000</v>
      </c>
      <c r="E21" s="7" t="s">
        <v>33</v>
      </c>
      <c r="F21">
        <v>1</v>
      </c>
      <c r="H21" s="12">
        <v>160000000</v>
      </c>
      <c r="I21" s="11">
        <v>123006317.5</v>
      </c>
      <c r="J21" s="11">
        <v>408680962</v>
      </c>
      <c r="K21" s="11">
        <v>1130101395</v>
      </c>
      <c r="P21" s="8">
        <v>2014</v>
      </c>
      <c r="Q21">
        <v>3</v>
      </c>
    </row>
    <row r="22" spans="1:17" x14ac:dyDescent="0.25">
      <c r="A22" s="10">
        <v>2</v>
      </c>
      <c r="B22" s="9">
        <v>1859594392</v>
      </c>
      <c r="C22" s="9">
        <v>370000000</v>
      </c>
      <c r="E22" s="7" t="s">
        <v>17</v>
      </c>
      <c r="F22">
        <v>3</v>
      </c>
      <c r="H22" s="12">
        <v>165000000</v>
      </c>
      <c r="I22" s="11">
        <v>85058311</v>
      </c>
      <c r="J22" s="11">
        <v>232641920</v>
      </c>
      <c r="K22" s="11">
        <v>677718395</v>
      </c>
      <c r="P22" s="8">
        <v>2015</v>
      </c>
      <c r="Q22">
        <v>0</v>
      </c>
    </row>
    <row r="23" spans="1:17" x14ac:dyDescent="0.25">
      <c r="A23" s="8">
        <v>2014</v>
      </c>
      <c r="B23" s="9">
        <v>1487198103</v>
      </c>
      <c r="C23" s="9">
        <v>340000000</v>
      </c>
      <c r="E23" s="7" t="s">
        <v>13</v>
      </c>
      <c r="F23">
        <v>14</v>
      </c>
      <c r="H23" s="12">
        <v>170000000</v>
      </c>
      <c r="I23" s="11">
        <v>91694148.333333328</v>
      </c>
      <c r="J23" s="11">
        <v>266607736.66666666</v>
      </c>
      <c r="K23" s="11">
        <v>710660414.33333337</v>
      </c>
      <c r="P23" s="8">
        <v>2016</v>
      </c>
      <c r="Q23">
        <v>1</v>
      </c>
    </row>
    <row r="24" spans="1:17" x14ac:dyDescent="0.25">
      <c r="A24" s="10">
        <v>2</v>
      </c>
      <c r="B24" s="9">
        <v>1487198103</v>
      </c>
      <c r="C24" s="9">
        <v>340000000</v>
      </c>
      <c r="E24" s="7" t="s">
        <v>23</v>
      </c>
      <c r="F24">
        <v>5</v>
      </c>
      <c r="H24" s="12">
        <v>175000000</v>
      </c>
      <c r="I24" s="11">
        <v>117027503</v>
      </c>
      <c r="J24" s="11">
        <v>334201140</v>
      </c>
      <c r="K24" s="11">
        <v>880166924</v>
      </c>
      <c r="P24" s="8">
        <v>2017</v>
      </c>
      <c r="Q24">
        <v>1</v>
      </c>
    </row>
    <row r="25" spans="1:17" x14ac:dyDescent="0.25">
      <c r="A25" s="8">
        <v>2015</v>
      </c>
      <c r="B25" s="9">
        <v>1922117833</v>
      </c>
      <c r="C25" s="9">
        <v>380000000</v>
      </c>
      <c r="E25" s="7" t="s">
        <v>45</v>
      </c>
      <c r="F25">
        <v>23</v>
      </c>
      <c r="H25" s="12">
        <v>180000000</v>
      </c>
      <c r="I25" s="11">
        <v>122744989</v>
      </c>
      <c r="J25" s="11">
        <v>31505828</v>
      </c>
      <c r="K25" s="11">
        <v>853977126</v>
      </c>
      <c r="P25" s="8">
        <v>2018</v>
      </c>
      <c r="Q25">
        <v>8</v>
      </c>
    </row>
    <row r="26" spans="1:17" x14ac:dyDescent="0.25">
      <c r="A26" s="10">
        <v>2</v>
      </c>
      <c r="B26" s="9">
        <v>1922117833</v>
      </c>
      <c r="C26" s="9">
        <v>380000000</v>
      </c>
      <c r="H26" s="12">
        <v>200000000</v>
      </c>
      <c r="I26" s="11">
        <v>162695280</v>
      </c>
      <c r="J26" s="11">
        <v>295311165</v>
      </c>
      <c r="K26" s="11">
        <v>1012353448.75</v>
      </c>
      <c r="P26" s="8">
        <v>2019</v>
      </c>
      <c r="Q26">
        <v>1</v>
      </c>
    </row>
    <row r="27" spans="1:17" x14ac:dyDescent="0.25">
      <c r="A27" s="8">
        <v>2016</v>
      </c>
      <c r="B27" s="9">
        <v>1831014688</v>
      </c>
      <c r="C27" s="9">
        <v>415000000</v>
      </c>
      <c r="H27" s="12">
        <v>220000000</v>
      </c>
      <c r="I27" s="11">
        <v>207438708</v>
      </c>
      <c r="J27" s="11">
        <v>623357910</v>
      </c>
      <c r="K27" s="11">
        <v>1518812988</v>
      </c>
      <c r="P27" s="8" t="s">
        <v>45</v>
      </c>
      <c r="Q27">
        <v>19</v>
      </c>
    </row>
    <row r="28" spans="1:17" x14ac:dyDescent="0.25">
      <c r="A28" s="10">
        <v>3</v>
      </c>
      <c r="B28" s="9">
        <v>1831014688</v>
      </c>
      <c r="C28" s="9">
        <v>415000000</v>
      </c>
      <c r="H28" s="12">
        <v>250000000</v>
      </c>
      <c r="I28" s="11">
        <v>185205125.5</v>
      </c>
      <c r="J28" s="11">
        <v>433545108.5</v>
      </c>
      <c r="K28" s="11">
        <v>1278051080.5</v>
      </c>
    </row>
    <row r="29" spans="1:17" x14ac:dyDescent="0.25">
      <c r="A29" s="8">
        <v>2017</v>
      </c>
      <c r="B29" s="9">
        <v>2597900101</v>
      </c>
      <c r="C29" s="9">
        <v>555000000</v>
      </c>
      <c r="H29" s="12">
        <v>300000000</v>
      </c>
      <c r="I29" s="11">
        <v>257698183</v>
      </c>
      <c r="J29" s="11">
        <v>678815482</v>
      </c>
      <c r="K29" s="11">
        <v>2048359754</v>
      </c>
    </row>
    <row r="30" spans="1:17" x14ac:dyDescent="0.25">
      <c r="A30" s="10">
        <v>3</v>
      </c>
      <c r="B30" s="9">
        <v>2597900101</v>
      </c>
      <c r="C30" s="9">
        <v>555000000</v>
      </c>
      <c r="H30" s="12">
        <v>356000000</v>
      </c>
      <c r="I30" s="11">
        <v>357115007</v>
      </c>
      <c r="J30" s="11">
        <v>858373000</v>
      </c>
      <c r="K30" s="11">
        <v>2797501328</v>
      </c>
    </row>
    <row r="31" spans="1:17" x14ac:dyDescent="0.25">
      <c r="A31" s="8">
        <v>2018</v>
      </c>
      <c r="B31" s="9">
        <v>4017947054</v>
      </c>
      <c r="C31" s="9">
        <v>630000000</v>
      </c>
    </row>
    <row r="32" spans="1:17" x14ac:dyDescent="0.25">
      <c r="A32" s="10">
        <v>3</v>
      </c>
      <c r="B32" s="9">
        <v>4017947054</v>
      </c>
      <c r="C32" s="9">
        <v>630000000</v>
      </c>
    </row>
    <row r="33" spans="1:3" x14ac:dyDescent="0.25">
      <c r="A33" s="8">
        <v>2019</v>
      </c>
      <c r="B33" s="9">
        <v>5057704118</v>
      </c>
      <c r="C33" s="9">
        <v>676000000</v>
      </c>
    </row>
    <row r="34" spans="1:3" x14ac:dyDescent="0.25">
      <c r="A34" s="10">
        <v>3</v>
      </c>
      <c r="B34" s="9">
        <v>5057704118</v>
      </c>
      <c r="C34" s="9">
        <v>676000000</v>
      </c>
    </row>
    <row r="35" spans="1:3" x14ac:dyDescent="0.25">
      <c r="A35" s="8" t="s">
        <v>45</v>
      </c>
      <c r="B35" s="9">
        <v>22586256243</v>
      </c>
      <c r="C35" s="9">
        <v>4366000000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4DA0-538C-4354-984F-9BE2817AFDC3}">
  <dimension ref="A1:Q37"/>
  <sheetViews>
    <sheetView showGridLines="0" tabSelected="1" zoomScaleNormal="100" workbookViewId="0">
      <selection activeCell="O1" sqref="O1:Q3"/>
    </sheetView>
  </sheetViews>
  <sheetFormatPr defaultColWidth="11" defaultRowHeight="15" x14ac:dyDescent="0.25"/>
  <cols>
    <col min="1" max="16384" width="11" style="5"/>
  </cols>
  <sheetData>
    <row r="1" spans="15:17" x14ac:dyDescent="0.25">
      <c r="O1" s="17" t="s">
        <v>60</v>
      </c>
      <c r="P1" s="18"/>
      <c r="Q1" s="18"/>
    </row>
    <row r="2" spans="15:17" x14ac:dyDescent="0.25">
      <c r="O2" s="18"/>
      <c r="P2" s="18"/>
      <c r="Q2" s="18"/>
    </row>
    <row r="3" spans="15:17" x14ac:dyDescent="0.25">
      <c r="O3" s="18"/>
      <c r="P3" s="18"/>
      <c r="Q3" s="18"/>
    </row>
    <row r="35" spans="1:4" ht="15.75" thickBot="1" x14ac:dyDescent="0.3"/>
    <row r="36" spans="1:4" ht="15.75" thickBot="1" x14ac:dyDescent="0.3">
      <c r="A36" s="13" t="s">
        <v>58</v>
      </c>
      <c r="B36" s="14" t="s">
        <v>56</v>
      </c>
      <c r="C36" s="14" t="s">
        <v>57</v>
      </c>
      <c r="D36" s="15" t="s">
        <v>59</v>
      </c>
    </row>
    <row r="37" spans="1:4" ht="15.75" thickBot="1" x14ac:dyDescent="0.3">
      <c r="A37" s="13">
        <v>2019</v>
      </c>
      <c r="B37" s="16">
        <v>7.4434782608695658</v>
      </c>
      <c r="C37" s="16">
        <v>68.652173913043484</v>
      </c>
      <c r="D37" s="15">
        <v>3</v>
      </c>
    </row>
  </sheetData>
  <mergeCells count="1">
    <mergeCell ref="O1:Q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9BD9-177A-4999-B545-809BAB9AA0A4}">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D3E5F-F4A0-4BF0-BB8E-2B4D1FB12383}">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F2AC7-4562-41CC-B127-0613D775B51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mcu dataset</vt:lpstr>
      <vt:lpstr>pivot_table</vt:lpstr>
      <vt:lpstr>dashboard</vt:lpstr>
      <vt:lpstr>phase1</vt:lpstr>
      <vt:lpstr>phase 2</vt:lpstr>
      <vt:lpstr>phase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2024-10-13T11:23:46Z</dcterms:created>
  <dcterms:modified xsi:type="dcterms:W3CDTF">2025-01-26T20:30:53Z</dcterms:modified>
</cp:coreProperties>
</file>